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Y:\Product Compliance\Certifications\Conflict Minerals Report\"/>
    </mc:Choice>
  </mc:AlternateContent>
  <xr:revisionPtr revIDLastSave="0" documentId="13_ncr:1_{9BA6944E-C16F-4E8E-8270-2B32E0565850}"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3" yWindow="-103" windowWidth="19543" windowHeight="12497"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AB5" i="5"/>
  <c r="G61" i="6"/>
  <c r="C4" i="5"/>
  <c r="D4" i="5"/>
  <c r="E4" i="5"/>
  <c r="E6" i="5"/>
  <c r="X6" i="5" s="1"/>
  <c r="E7" i="5"/>
  <c r="E8" i="5"/>
  <c r="E9" i="5"/>
  <c r="X9" i="5" s="1"/>
  <c r="E10" i="5"/>
  <c r="X10" i="5" s="1"/>
  <c r="E11" i="5"/>
  <c r="X11" i="5" s="1"/>
  <c r="E12" i="5"/>
  <c r="X12" i="5" s="1"/>
  <c r="E13" i="5"/>
  <c r="X13" i="5" s="1"/>
  <c r="E14" i="5"/>
  <c r="X14" i="5" s="1"/>
  <c r="E15" i="5"/>
  <c r="X15" i="5" s="1"/>
  <c r="E16" i="5"/>
  <c r="E17" i="5"/>
  <c r="X17" i="5" s="1"/>
  <c r="E18" i="5"/>
  <c r="X18" i="5" s="1"/>
  <c r="E19" i="5"/>
  <c r="X19" i="5" s="1"/>
  <c r="E20" i="5"/>
  <c r="X20" i="5" s="1"/>
  <c r="E21" i="5"/>
  <c r="X21" i="5" s="1"/>
  <c r="E22" i="5"/>
  <c r="X22" i="5" s="1"/>
  <c r="E23" i="5"/>
  <c r="X23" i="5" s="1"/>
  <c r="E24" i="5"/>
  <c r="E25" i="5"/>
  <c r="X25" i="5" s="1"/>
  <c r="E26" i="5"/>
  <c r="X26" i="5" s="1"/>
  <c r="E27" i="5"/>
  <c r="X27" i="5" s="1"/>
  <c r="E28" i="5"/>
  <c r="X28" i="5" s="1"/>
  <c r="E29" i="5"/>
  <c r="X29" i="5" s="1"/>
  <c r="E30" i="5"/>
  <c r="X30" i="5" s="1"/>
  <c r="E31" i="5"/>
  <c r="X31" i="5" s="1"/>
  <c r="E32" i="5"/>
  <c r="E33" i="5"/>
  <c r="X33" i="5" s="1"/>
  <c r="E34" i="5"/>
  <c r="X34" i="5" s="1"/>
  <c r="E35" i="5"/>
  <c r="X35" i="5" s="1"/>
  <c r="E36" i="5"/>
  <c r="X36" i="5" s="1"/>
  <c r="E37" i="5"/>
  <c r="E38" i="5"/>
  <c r="X38" i="5" s="1"/>
  <c r="E39" i="5"/>
  <c r="X39" i="5" s="1"/>
  <c r="E40" i="5"/>
  <c r="E41" i="5"/>
  <c r="X41" i="5" s="1"/>
  <c r="E42" i="5"/>
  <c r="X42" i="5" s="1"/>
  <c r="E43" i="5"/>
  <c r="X43" i="5" s="1"/>
  <c r="E44" i="5"/>
  <c r="X44" i="5" s="1"/>
  <c r="E45" i="5"/>
  <c r="X45" i="5" s="1"/>
  <c r="E46" i="5"/>
  <c r="X46" i="5" s="1"/>
  <c r="E47" i="5"/>
  <c r="X47" i="5" s="1"/>
  <c r="E48" i="5"/>
  <c r="E49" i="5"/>
  <c r="X49" i="5" s="1"/>
  <c r="E50" i="5"/>
  <c r="X50" i="5" s="1"/>
  <c r="E51" i="5"/>
  <c r="X51" i="5" s="1"/>
  <c r="E52" i="5"/>
  <c r="X52" i="5" s="1"/>
  <c r="E53" i="5"/>
  <c r="X53" i="5" s="1"/>
  <c r="E54" i="5"/>
  <c r="X54" i="5" s="1"/>
  <c r="E55" i="5"/>
  <c r="E56" i="5"/>
  <c r="E57" i="5"/>
  <c r="X57" i="5" s="1"/>
  <c r="E58" i="5"/>
  <c r="X58" i="5" s="1"/>
  <c r="E59" i="5"/>
  <c r="X59" i="5" s="1"/>
  <c r="E60" i="5"/>
  <c r="X60" i="5" s="1"/>
  <c r="E61" i="5"/>
  <c r="X61" i="5" s="1"/>
  <c r="E62" i="5"/>
  <c r="X62" i="5" s="1"/>
  <c r="E63" i="5"/>
  <c r="X63" i="5" s="1"/>
  <c r="E64" i="5"/>
  <c r="E65" i="5"/>
  <c r="X65" i="5" s="1"/>
  <c r="E66" i="5"/>
  <c r="X66" i="5" s="1"/>
  <c r="E67" i="5"/>
  <c r="X67" i="5" s="1"/>
  <c r="E68" i="5"/>
  <c r="X68" i="5" s="1"/>
  <c r="E69" i="5"/>
  <c r="X69" i="5" s="1"/>
  <c r="E70" i="5"/>
  <c r="X70" i="5" s="1"/>
  <c r="E71" i="5"/>
  <c r="X71" i="5" s="1"/>
  <c r="E72" i="5"/>
  <c r="E73" i="5"/>
  <c r="X73" i="5" s="1"/>
  <c r="E74" i="5"/>
  <c r="X74" i="5" s="1"/>
  <c r="E75" i="5"/>
  <c r="X75" i="5" s="1"/>
  <c r="E76" i="5"/>
  <c r="X76" i="5" s="1"/>
  <c r="E77" i="5"/>
  <c r="X77" i="5" s="1"/>
  <c r="E78" i="5"/>
  <c r="X78" i="5" s="1"/>
  <c r="E79" i="5"/>
  <c r="X79" i="5" s="1"/>
  <c r="E80" i="5"/>
  <c r="E81" i="5"/>
  <c r="X81" i="5" s="1"/>
  <c r="E82" i="5"/>
  <c r="X82" i="5" s="1"/>
  <c r="E83" i="5"/>
  <c r="X83" i="5" s="1"/>
  <c r="E84" i="5"/>
  <c r="X84" i="5" s="1"/>
  <c r="E85" i="5"/>
  <c r="X85" i="5" s="1"/>
  <c r="E86" i="5"/>
  <c r="X86" i="5" s="1"/>
  <c r="E87" i="5"/>
  <c r="E88" i="5"/>
  <c r="E89" i="5"/>
  <c r="X89" i="5" s="1"/>
  <c r="E90" i="5"/>
  <c r="X90" i="5" s="1"/>
  <c r="E91" i="5"/>
  <c r="X91" i="5" s="1"/>
  <c r="E92" i="5"/>
  <c r="X92" i="5" s="1"/>
  <c r="E93" i="5"/>
  <c r="X93" i="5" s="1"/>
  <c r="E94" i="5"/>
  <c r="X94" i="5" s="1"/>
  <c r="E95" i="5"/>
  <c r="X95" i="5" s="1"/>
  <c r="E96" i="5"/>
  <c r="E97" i="5"/>
  <c r="X97" i="5" s="1"/>
  <c r="E98" i="5"/>
  <c r="X98" i="5" s="1"/>
  <c r="E99" i="5"/>
  <c r="X99" i="5" s="1"/>
  <c r="E100" i="5"/>
  <c r="X100" i="5" s="1"/>
  <c r="E101" i="5"/>
  <c r="E102" i="5"/>
  <c r="X102" i="5" s="1"/>
  <c r="E103" i="5"/>
  <c r="X103" i="5" s="1"/>
  <c r="E104" i="5"/>
  <c r="E105" i="5"/>
  <c r="X105" i="5" s="1"/>
  <c r="E106" i="5"/>
  <c r="X106" i="5" s="1"/>
  <c r="E107" i="5"/>
  <c r="X107" i="5" s="1"/>
  <c r="E108" i="5"/>
  <c r="X108" i="5" s="1"/>
  <c r="E109" i="5"/>
  <c r="X109" i="5" s="1"/>
  <c r="E110" i="5"/>
  <c r="X110" i="5" s="1"/>
  <c r="E111" i="5"/>
  <c r="X111" i="5" s="1"/>
  <c r="E112" i="5"/>
  <c r="E113" i="5"/>
  <c r="X113" i="5" s="1"/>
  <c r="E114" i="5"/>
  <c r="X114" i="5" s="1"/>
  <c r="E115" i="5"/>
  <c r="X115" i="5" s="1"/>
  <c r="E116" i="5"/>
  <c r="X116" i="5" s="1"/>
  <c r="E117" i="5"/>
  <c r="X117" i="5" s="1"/>
  <c r="E118" i="5"/>
  <c r="X118" i="5" s="1"/>
  <c r="E119" i="5"/>
  <c r="X119" i="5" s="1"/>
  <c r="E120" i="5"/>
  <c r="E121" i="5"/>
  <c r="X121" i="5" s="1"/>
  <c r="E122" i="5"/>
  <c r="X122" i="5" s="1"/>
  <c r="E123" i="5"/>
  <c r="X123" i="5" s="1"/>
  <c r="E124" i="5"/>
  <c r="X124" i="5" s="1"/>
  <c r="E125" i="5"/>
  <c r="X125" i="5" s="1"/>
  <c r="E126" i="5"/>
  <c r="X126" i="5" s="1"/>
  <c r="E127" i="5"/>
  <c r="X127" i="5" s="1"/>
  <c r="E128" i="5"/>
  <c r="E129" i="5"/>
  <c r="X129" i="5" s="1"/>
  <c r="E130" i="5"/>
  <c r="X130" i="5" s="1"/>
  <c r="E131" i="5"/>
  <c r="X131" i="5" s="1"/>
  <c r="E132" i="5"/>
  <c r="X132" i="5" s="1"/>
  <c r="E133" i="5"/>
  <c r="X133" i="5" s="1"/>
  <c r="E134" i="5"/>
  <c r="X134" i="5" s="1"/>
  <c r="E135" i="5"/>
  <c r="X135" i="5" s="1"/>
  <c r="E136" i="5"/>
  <c r="E137" i="5"/>
  <c r="X137" i="5" s="1"/>
  <c r="E138" i="5"/>
  <c r="X138" i="5" s="1"/>
  <c r="E139" i="5"/>
  <c r="X139" i="5" s="1"/>
  <c r="E140" i="5"/>
  <c r="X140" i="5" s="1"/>
  <c r="E141" i="5"/>
  <c r="X141" i="5" s="1"/>
  <c r="E142" i="5"/>
  <c r="X142" i="5" s="1"/>
  <c r="E143" i="5"/>
  <c r="X143" i="5" s="1"/>
  <c r="E144" i="5"/>
  <c r="E145" i="5"/>
  <c r="X145" i="5" s="1"/>
  <c r="E146" i="5"/>
  <c r="X146" i="5" s="1"/>
  <c r="E147" i="5"/>
  <c r="X147" i="5" s="1"/>
  <c r="E148" i="5"/>
  <c r="X148" i="5" s="1"/>
  <c r="E149" i="5"/>
  <c r="X149" i="5" s="1"/>
  <c r="E150" i="5"/>
  <c r="X150" i="5" s="1"/>
  <c r="E151" i="5"/>
  <c r="X151" i="5" s="1"/>
  <c r="E152" i="5"/>
  <c r="E153" i="5"/>
  <c r="X153" i="5" s="1"/>
  <c r="E154" i="5"/>
  <c r="X154" i="5" s="1"/>
  <c r="E155" i="5"/>
  <c r="X155" i="5" s="1"/>
  <c r="E156" i="5"/>
  <c r="X156" i="5" s="1"/>
  <c r="E157" i="5"/>
  <c r="X157" i="5" s="1"/>
  <c r="E158" i="5"/>
  <c r="X158" i="5" s="1"/>
  <c r="E159" i="5"/>
  <c r="X159" i="5" s="1"/>
  <c r="E160" i="5"/>
  <c r="E161" i="5"/>
  <c r="X161" i="5" s="1"/>
  <c r="E162" i="5"/>
  <c r="X162" i="5" s="1"/>
  <c r="E163" i="5"/>
  <c r="X163" i="5" s="1"/>
  <c r="E164" i="5"/>
  <c r="X164" i="5" s="1"/>
  <c r="E165" i="5"/>
  <c r="E166" i="5"/>
  <c r="X166" i="5" s="1"/>
  <c r="E167" i="5"/>
  <c r="X167" i="5" s="1"/>
  <c r="E168" i="5"/>
  <c r="E169" i="5"/>
  <c r="X169" i="5" s="1"/>
  <c r="E170" i="5"/>
  <c r="X170" i="5" s="1"/>
  <c r="E171" i="5"/>
  <c r="X171" i="5" s="1"/>
  <c r="E172" i="5"/>
  <c r="X172" i="5" s="1"/>
  <c r="E173" i="5"/>
  <c r="X173" i="5" s="1"/>
  <c r="E174" i="5"/>
  <c r="X174" i="5" s="1"/>
  <c r="E175" i="5"/>
  <c r="E176" i="5"/>
  <c r="E177" i="5"/>
  <c r="X177" i="5" s="1"/>
  <c r="E178" i="5"/>
  <c r="X178" i="5" s="1"/>
  <c r="E179" i="5"/>
  <c r="X179" i="5" s="1"/>
  <c r="E180" i="5"/>
  <c r="X180" i="5" s="1"/>
  <c r="E181" i="5"/>
  <c r="X181" i="5" s="1"/>
  <c r="E182" i="5"/>
  <c r="X182" i="5" s="1"/>
  <c r="E183" i="5"/>
  <c r="X183" i="5" s="1"/>
  <c r="E184" i="5"/>
  <c r="E185" i="5"/>
  <c r="X185" i="5" s="1"/>
  <c r="E186" i="5"/>
  <c r="X186" i="5" s="1"/>
  <c r="E187" i="5"/>
  <c r="X187" i="5" s="1"/>
  <c r="E188" i="5"/>
  <c r="X188" i="5" s="1"/>
  <c r="E189" i="5"/>
  <c r="X189" i="5" s="1"/>
  <c r="E190" i="5"/>
  <c r="X190" i="5" s="1"/>
  <c r="E191" i="5"/>
  <c r="X191" i="5" s="1"/>
  <c r="E192" i="5"/>
  <c r="E193" i="5"/>
  <c r="X193" i="5" s="1"/>
  <c r="E194" i="5"/>
  <c r="X194" i="5" s="1"/>
  <c r="E195" i="5"/>
  <c r="X195" i="5" s="1"/>
  <c r="E196" i="5"/>
  <c r="X196" i="5" s="1"/>
  <c r="E197" i="5"/>
  <c r="X197" i="5" s="1"/>
  <c r="E198" i="5"/>
  <c r="X198" i="5" s="1"/>
  <c r="E199" i="5"/>
  <c r="X199" i="5" s="1"/>
  <c r="E200" i="5"/>
  <c r="E201" i="5"/>
  <c r="X201" i="5" s="1"/>
  <c r="E202" i="5"/>
  <c r="X202" i="5" s="1"/>
  <c r="E203" i="5"/>
  <c r="X203" i="5" s="1"/>
  <c r="E204" i="5"/>
  <c r="X204" i="5" s="1"/>
  <c r="E205" i="5"/>
  <c r="X205" i="5" s="1"/>
  <c r="E206" i="5"/>
  <c r="X206" i="5" s="1"/>
  <c r="E207" i="5"/>
  <c r="E208" i="5"/>
  <c r="E209" i="5"/>
  <c r="X209" i="5" s="1"/>
  <c r="E210" i="5"/>
  <c r="X210" i="5" s="1"/>
  <c r="E211" i="5"/>
  <c r="X211" i="5" s="1"/>
  <c r="E212" i="5"/>
  <c r="X212" i="5" s="1"/>
  <c r="E213" i="5"/>
  <c r="X213" i="5" s="1"/>
  <c r="E214" i="5"/>
  <c r="X214" i="5" s="1"/>
  <c r="E215" i="5"/>
  <c r="X215" i="5" s="1"/>
  <c r="E216" i="5"/>
  <c r="E217" i="5"/>
  <c r="X217" i="5" s="1"/>
  <c r="E218" i="5"/>
  <c r="X218" i="5" s="1"/>
  <c r="E219" i="5"/>
  <c r="X219" i="5" s="1"/>
  <c r="E220" i="5"/>
  <c r="X220" i="5" s="1"/>
  <c r="E221" i="5"/>
  <c r="X221" i="5" s="1"/>
  <c r="E222" i="5"/>
  <c r="X222" i="5" s="1"/>
  <c r="E223" i="5"/>
  <c r="X223" i="5" s="1"/>
  <c r="E224" i="5"/>
  <c r="E225" i="5"/>
  <c r="X225" i="5" s="1"/>
  <c r="E226" i="5"/>
  <c r="X226" i="5" s="1"/>
  <c r="E227" i="5"/>
  <c r="X227" i="5" s="1"/>
  <c r="E228" i="5"/>
  <c r="X228" i="5" s="1"/>
  <c r="E229" i="5"/>
  <c r="E230" i="5"/>
  <c r="X230" i="5" s="1"/>
  <c r="E231" i="5"/>
  <c r="X231" i="5" s="1"/>
  <c r="E232" i="5"/>
  <c r="E233" i="5"/>
  <c r="X233" i="5" s="1"/>
  <c r="E234" i="5"/>
  <c r="X234" i="5" s="1"/>
  <c r="E235" i="5"/>
  <c r="X235" i="5" s="1"/>
  <c r="E236" i="5"/>
  <c r="X236" i="5" s="1"/>
  <c r="E237" i="5"/>
  <c r="X237" i="5" s="1"/>
  <c r="E238" i="5"/>
  <c r="X238" i="5" s="1"/>
  <c r="E239" i="5"/>
  <c r="X239" i="5" s="1"/>
  <c r="E240" i="5"/>
  <c r="E241" i="5"/>
  <c r="X241" i="5" s="1"/>
  <c r="E242" i="5"/>
  <c r="X242" i="5" s="1"/>
  <c r="E243" i="5"/>
  <c r="X243" i="5" s="1"/>
  <c r="E244" i="5"/>
  <c r="X244" i="5" s="1"/>
  <c r="E245" i="5"/>
  <c r="X245" i="5" s="1"/>
  <c r="E246" i="5"/>
  <c r="X246" i="5" s="1"/>
  <c r="E247" i="5"/>
  <c r="X247" i="5" s="1"/>
  <c r="E248" i="5"/>
  <c r="E249" i="5"/>
  <c r="X249" i="5" s="1"/>
  <c r="E250" i="5"/>
  <c r="X250" i="5" s="1"/>
  <c r="E251" i="5"/>
  <c r="X251" i="5" s="1"/>
  <c r="E252" i="5"/>
  <c r="X252" i="5" s="1"/>
  <c r="E253" i="5"/>
  <c r="X253" i="5" s="1"/>
  <c r="E254" i="5"/>
  <c r="X254" i="5" s="1"/>
  <c r="E255" i="5"/>
  <c r="X255" i="5" s="1"/>
  <c r="E256" i="5"/>
  <c r="E257" i="5"/>
  <c r="X257" i="5" s="1"/>
  <c r="E258" i="5"/>
  <c r="X258" i="5" s="1"/>
  <c r="E259" i="5"/>
  <c r="X259" i="5" s="1"/>
  <c r="E260" i="5"/>
  <c r="X260" i="5" s="1"/>
  <c r="E261" i="5"/>
  <c r="X261" i="5" s="1"/>
  <c r="E262" i="5"/>
  <c r="X262" i="5" s="1"/>
  <c r="E263" i="5"/>
  <c r="X263" i="5" s="1"/>
  <c r="E264" i="5"/>
  <c r="E265" i="5"/>
  <c r="X265" i="5" s="1"/>
  <c r="E266" i="5"/>
  <c r="X266" i="5" s="1"/>
  <c r="E267" i="5"/>
  <c r="X267" i="5" s="1"/>
  <c r="E268" i="5"/>
  <c r="X268" i="5" s="1"/>
  <c r="E269" i="5"/>
  <c r="X269" i="5" s="1"/>
  <c r="E270" i="5"/>
  <c r="X270" i="5" s="1"/>
  <c r="E271" i="5"/>
  <c r="X271" i="5" s="1"/>
  <c r="E272" i="5"/>
  <c r="E273" i="5"/>
  <c r="X273" i="5" s="1"/>
  <c r="E274" i="5"/>
  <c r="X274" i="5" s="1"/>
  <c r="E275" i="5"/>
  <c r="X275" i="5" s="1"/>
  <c r="E276" i="5"/>
  <c r="X276" i="5" s="1"/>
  <c r="E277" i="5"/>
  <c r="X277" i="5" s="1"/>
  <c r="E278" i="5"/>
  <c r="X278" i="5" s="1"/>
  <c r="E279" i="5"/>
  <c r="X279" i="5" s="1"/>
  <c r="E280" i="5"/>
  <c r="E281" i="5"/>
  <c r="X281" i="5" s="1"/>
  <c r="E282" i="5"/>
  <c r="X282" i="5" s="1"/>
  <c r="E283" i="5"/>
  <c r="X283" i="5" s="1"/>
  <c r="E284" i="5"/>
  <c r="X284" i="5" s="1"/>
  <c r="E285" i="5"/>
  <c r="X285" i="5" s="1"/>
  <c r="E286" i="5"/>
  <c r="X286" i="5" s="1"/>
  <c r="E287" i="5"/>
  <c r="X287" i="5" s="1"/>
  <c r="E288" i="5"/>
  <c r="E289" i="5"/>
  <c r="X289" i="5" s="1"/>
  <c r="E290" i="5"/>
  <c r="X290" i="5" s="1"/>
  <c r="E291" i="5"/>
  <c r="X291" i="5" s="1"/>
  <c r="E292" i="5"/>
  <c r="X292" i="5" s="1"/>
  <c r="E293" i="5"/>
  <c r="E294" i="5"/>
  <c r="X294" i="5" s="1"/>
  <c r="E295" i="5"/>
  <c r="E296" i="5"/>
  <c r="E297" i="5"/>
  <c r="X297" i="5" s="1"/>
  <c r="E298" i="5"/>
  <c r="X298" i="5" s="1"/>
  <c r="E299" i="5"/>
  <c r="X299" i="5" s="1"/>
  <c r="E300" i="5"/>
  <c r="X300" i="5" s="1"/>
  <c r="E301" i="5"/>
  <c r="X301" i="5" s="1"/>
  <c r="E302" i="5"/>
  <c r="X302" i="5" s="1"/>
  <c r="E303" i="5"/>
  <c r="X303" i="5" s="1"/>
  <c r="E304" i="5"/>
  <c r="E305" i="5"/>
  <c r="X305" i="5" s="1"/>
  <c r="E306" i="5"/>
  <c r="X306" i="5" s="1"/>
  <c r="E307" i="5"/>
  <c r="X307" i="5" s="1"/>
  <c r="E308" i="5"/>
  <c r="X308" i="5" s="1"/>
  <c r="E309" i="5"/>
  <c r="X309" i="5" s="1"/>
  <c r="E310" i="5"/>
  <c r="X310" i="5" s="1"/>
  <c r="E311" i="5"/>
  <c r="X311" i="5" s="1"/>
  <c r="E312" i="5"/>
  <c r="E313" i="5"/>
  <c r="X313" i="5" s="1"/>
  <c r="E314" i="5"/>
  <c r="X314" i="5" s="1"/>
  <c r="E315" i="5"/>
  <c r="X315" i="5" s="1"/>
  <c r="E316" i="5"/>
  <c r="X316" i="5" s="1"/>
  <c r="E317" i="5"/>
  <c r="X317" i="5" s="1"/>
  <c r="E318" i="5"/>
  <c r="X318" i="5" s="1"/>
  <c r="E319" i="5"/>
  <c r="X319" i="5" s="1"/>
  <c r="E320" i="5"/>
  <c r="E321" i="5"/>
  <c r="X321" i="5" s="1"/>
  <c r="E322" i="5"/>
  <c r="X322" i="5" s="1"/>
  <c r="E323" i="5"/>
  <c r="X323" i="5" s="1"/>
  <c r="E324" i="5"/>
  <c r="X324" i="5" s="1"/>
  <c r="E325" i="5"/>
  <c r="X325" i="5" s="1"/>
  <c r="E326" i="5"/>
  <c r="X326" i="5" s="1"/>
  <c r="E327" i="5"/>
  <c r="E328" i="5"/>
  <c r="E329" i="5"/>
  <c r="X329" i="5" s="1"/>
  <c r="E330" i="5"/>
  <c r="X330" i="5" s="1"/>
  <c r="E331" i="5"/>
  <c r="X331" i="5" s="1"/>
  <c r="E332" i="5"/>
  <c r="X332" i="5" s="1"/>
  <c r="E333" i="5"/>
  <c r="X333" i="5" s="1"/>
  <c r="E334" i="5"/>
  <c r="X334" i="5" s="1"/>
  <c r="E335" i="5"/>
  <c r="X335" i="5" s="1"/>
  <c r="E336" i="5"/>
  <c r="E337" i="5"/>
  <c r="X337" i="5" s="1"/>
  <c r="E338" i="5"/>
  <c r="X338" i="5" s="1"/>
  <c r="E339" i="5"/>
  <c r="X339" i="5" s="1"/>
  <c r="E340" i="5"/>
  <c r="X340" i="5" s="1"/>
  <c r="E341" i="5"/>
  <c r="X341" i="5" s="1"/>
  <c r="E342" i="5"/>
  <c r="X342" i="5" s="1"/>
  <c r="E343" i="5"/>
  <c r="X343" i="5" s="1"/>
  <c r="E344" i="5"/>
  <c r="E345" i="5"/>
  <c r="X345" i="5" s="1"/>
  <c r="E346" i="5"/>
  <c r="X346" i="5" s="1"/>
  <c r="E347" i="5"/>
  <c r="X347" i="5" s="1"/>
  <c r="E348" i="5"/>
  <c r="X348" i="5" s="1"/>
  <c r="E349" i="5"/>
  <c r="X349" i="5" s="1"/>
  <c r="E350" i="5"/>
  <c r="X350" i="5" s="1"/>
  <c r="E351" i="5"/>
  <c r="X351" i="5" s="1"/>
  <c r="E352" i="5"/>
  <c r="E353" i="5"/>
  <c r="X353" i="5" s="1"/>
  <c r="E354" i="5"/>
  <c r="X354" i="5" s="1"/>
  <c r="E355" i="5"/>
  <c r="X355" i="5" s="1"/>
  <c r="E356" i="5"/>
  <c r="X356" i="5" s="1"/>
  <c r="E357" i="5"/>
  <c r="E358" i="5"/>
  <c r="X358" i="5" s="1"/>
  <c r="E359" i="5"/>
  <c r="X359" i="5" s="1"/>
  <c r="E360" i="5"/>
  <c r="E361" i="5"/>
  <c r="X361" i="5" s="1"/>
  <c r="E362" i="5"/>
  <c r="X362" i="5" s="1"/>
  <c r="E363" i="5"/>
  <c r="X363" i="5" s="1"/>
  <c r="E364" i="5"/>
  <c r="X364" i="5" s="1"/>
  <c r="E365" i="5"/>
  <c r="X365" i="5" s="1"/>
  <c r="E366" i="5"/>
  <c r="X366" i="5" s="1"/>
  <c r="E367" i="5"/>
  <c r="X367" i="5" s="1"/>
  <c r="E368" i="5"/>
  <c r="E369" i="5"/>
  <c r="X369" i="5" s="1"/>
  <c r="E370" i="5"/>
  <c r="X370" i="5" s="1"/>
  <c r="E371" i="5"/>
  <c r="X371" i="5" s="1"/>
  <c r="E372" i="5"/>
  <c r="X372" i="5" s="1"/>
  <c r="E373" i="5"/>
  <c r="X373" i="5" s="1"/>
  <c r="E374" i="5"/>
  <c r="X374" i="5" s="1"/>
  <c r="E375" i="5"/>
  <c r="X375" i="5" s="1"/>
  <c r="E376" i="5"/>
  <c r="E377" i="5"/>
  <c r="X377" i="5" s="1"/>
  <c r="E378" i="5"/>
  <c r="X378" i="5" s="1"/>
  <c r="E379" i="5"/>
  <c r="X379" i="5" s="1"/>
  <c r="E380" i="5"/>
  <c r="X380" i="5" s="1"/>
  <c r="E381" i="5"/>
  <c r="X381" i="5" s="1"/>
  <c r="E382" i="5"/>
  <c r="X382" i="5" s="1"/>
  <c r="E383" i="5"/>
  <c r="X383" i="5" s="1"/>
  <c r="E384" i="5"/>
  <c r="E385" i="5"/>
  <c r="X385" i="5" s="1"/>
  <c r="E386" i="5"/>
  <c r="X386" i="5" s="1"/>
  <c r="E387" i="5"/>
  <c r="X387" i="5" s="1"/>
  <c r="E388" i="5"/>
  <c r="X388" i="5" s="1"/>
  <c r="E389" i="5"/>
  <c r="X389" i="5" s="1"/>
  <c r="E390" i="5"/>
  <c r="X390" i="5" s="1"/>
  <c r="E391" i="5"/>
  <c r="X391" i="5" s="1"/>
  <c r="E392" i="5"/>
  <c r="E393" i="5"/>
  <c r="X393" i="5" s="1"/>
  <c r="E394" i="5"/>
  <c r="X394" i="5" s="1"/>
  <c r="E395" i="5"/>
  <c r="X395" i="5" s="1"/>
  <c r="E396" i="5"/>
  <c r="X396" i="5" s="1"/>
  <c r="E397" i="5"/>
  <c r="X397" i="5" s="1"/>
  <c r="E398" i="5"/>
  <c r="X398" i="5" s="1"/>
  <c r="E399" i="5"/>
  <c r="X399" i="5" s="1"/>
  <c r="E400" i="5"/>
  <c r="E401" i="5"/>
  <c r="X401" i="5" s="1"/>
  <c r="E402" i="5"/>
  <c r="X402" i="5" s="1"/>
  <c r="E403" i="5"/>
  <c r="X403" i="5" s="1"/>
  <c r="E404" i="5"/>
  <c r="X404" i="5" s="1"/>
  <c r="E405" i="5"/>
  <c r="X405" i="5" s="1"/>
  <c r="E406" i="5"/>
  <c r="X406" i="5" s="1"/>
  <c r="E407" i="5"/>
  <c r="X407" i="5" s="1"/>
  <c r="E408" i="5"/>
  <c r="E409" i="5"/>
  <c r="X409" i="5" s="1"/>
  <c r="E410" i="5"/>
  <c r="X410" i="5" s="1"/>
  <c r="E411" i="5"/>
  <c r="X411" i="5" s="1"/>
  <c r="E412" i="5"/>
  <c r="X412" i="5" s="1"/>
  <c r="E413" i="5"/>
  <c r="X413" i="5" s="1"/>
  <c r="E414" i="5"/>
  <c r="X414" i="5" s="1"/>
  <c r="E415" i="5"/>
  <c r="X415" i="5" s="1"/>
  <c r="E416" i="5"/>
  <c r="E417" i="5"/>
  <c r="X417" i="5" s="1"/>
  <c r="E418" i="5"/>
  <c r="X418" i="5" s="1"/>
  <c r="E419" i="5"/>
  <c r="X419" i="5" s="1"/>
  <c r="E420" i="5"/>
  <c r="X420" i="5" s="1"/>
  <c r="E421" i="5"/>
  <c r="E422" i="5"/>
  <c r="X422" i="5" s="1"/>
  <c r="E423" i="5"/>
  <c r="X423" i="5" s="1"/>
  <c r="E424" i="5"/>
  <c r="E425" i="5"/>
  <c r="X425" i="5" s="1"/>
  <c r="E426" i="5"/>
  <c r="X426" i="5" s="1"/>
  <c r="E427" i="5"/>
  <c r="X427" i="5" s="1"/>
  <c r="E428" i="5"/>
  <c r="X428" i="5" s="1"/>
  <c r="E429" i="5"/>
  <c r="X429" i="5" s="1"/>
  <c r="E430" i="5"/>
  <c r="X430" i="5" s="1"/>
  <c r="E431" i="5"/>
  <c r="X431" i="5" s="1"/>
  <c r="E432" i="5"/>
  <c r="E433" i="5"/>
  <c r="X433" i="5" s="1"/>
  <c r="E434" i="5"/>
  <c r="X434" i="5" s="1"/>
  <c r="E435" i="5"/>
  <c r="X435" i="5" s="1"/>
  <c r="E436" i="5"/>
  <c r="X436" i="5" s="1"/>
  <c r="E437" i="5"/>
  <c r="X437" i="5" s="1"/>
  <c r="E438" i="5"/>
  <c r="X438" i="5" s="1"/>
  <c r="E439" i="5"/>
  <c r="X439" i="5" s="1"/>
  <c r="E440" i="5"/>
  <c r="E441" i="5"/>
  <c r="X441" i="5" s="1"/>
  <c r="E442" i="5"/>
  <c r="X442" i="5" s="1"/>
  <c r="E443" i="5"/>
  <c r="X443" i="5" s="1"/>
  <c r="E444" i="5"/>
  <c r="X444" i="5" s="1"/>
  <c r="E445" i="5"/>
  <c r="X445" i="5" s="1"/>
  <c r="E446" i="5"/>
  <c r="X446" i="5" s="1"/>
  <c r="E447" i="5"/>
  <c r="E448" i="5"/>
  <c r="E449" i="5"/>
  <c r="X449" i="5" s="1"/>
  <c r="E450" i="5"/>
  <c r="X450" i="5" s="1"/>
  <c r="E451" i="5"/>
  <c r="X451" i="5" s="1"/>
  <c r="E452" i="5"/>
  <c r="X452" i="5" s="1"/>
  <c r="E453" i="5"/>
  <c r="X453" i="5" s="1"/>
  <c r="E454" i="5"/>
  <c r="X454" i="5" s="1"/>
  <c r="E455" i="5"/>
  <c r="X455" i="5" s="1"/>
  <c r="E456" i="5"/>
  <c r="E457" i="5"/>
  <c r="X457" i="5" s="1"/>
  <c r="E458" i="5"/>
  <c r="X458" i="5" s="1"/>
  <c r="E459" i="5"/>
  <c r="X459" i="5" s="1"/>
  <c r="E460" i="5"/>
  <c r="X460" i="5" s="1"/>
  <c r="E461" i="5"/>
  <c r="X461" i="5" s="1"/>
  <c r="E462" i="5"/>
  <c r="X462" i="5" s="1"/>
  <c r="E463" i="5"/>
  <c r="X463" i="5" s="1"/>
  <c r="E464" i="5"/>
  <c r="E465" i="5"/>
  <c r="X465" i="5" s="1"/>
  <c r="E466" i="5"/>
  <c r="X466" i="5" s="1"/>
  <c r="E467" i="5"/>
  <c r="X467" i="5" s="1"/>
  <c r="E468" i="5"/>
  <c r="X468" i="5" s="1"/>
  <c r="E469" i="5"/>
  <c r="X469" i="5" s="1"/>
  <c r="E470" i="5"/>
  <c r="X470" i="5" s="1"/>
  <c r="E471" i="5"/>
  <c r="X471" i="5" s="1"/>
  <c r="E472" i="5"/>
  <c r="E473" i="5"/>
  <c r="X473" i="5" s="1"/>
  <c r="E474" i="5"/>
  <c r="X474" i="5" s="1"/>
  <c r="E475" i="5"/>
  <c r="X475" i="5" s="1"/>
  <c r="E476" i="5"/>
  <c r="X476" i="5" s="1"/>
  <c r="E477" i="5"/>
  <c r="X477" i="5" s="1"/>
  <c r="E478" i="5"/>
  <c r="X478" i="5" s="1"/>
  <c r="E479" i="5"/>
  <c r="E480" i="5"/>
  <c r="E481" i="5"/>
  <c r="X481" i="5" s="1"/>
  <c r="E482" i="5"/>
  <c r="X482" i="5" s="1"/>
  <c r="E483" i="5"/>
  <c r="X483" i="5" s="1"/>
  <c r="E484" i="5"/>
  <c r="X484" i="5" s="1"/>
  <c r="E485" i="5"/>
  <c r="E486" i="5"/>
  <c r="X486" i="5" s="1"/>
  <c r="E487" i="5"/>
  <c r="X487" i="5" s="1"/>
  <c r="E488" i="5"/>
  <c r="E489" i="5"/>
  <c r="X489" i="5" s="1"/>
  <c r="E490" i="5"/>
  <c r="X490" i="5" s="1"/>
  <c r="E491" i="5"/>
  <c r="X491" i="5" s="1"/>
  <c r="E492" i="5"/>
  <c r="X492" i="5" s="1"/>
  <c r="E493" i="5"/>
  <c r="X493" i="5" s="1"/>
  <c r="E494" i="5"/>
  <c r="X494" i="5" s="1"/>
  <c r="E495" i="5"/>
  <c r="X495" i="5" s="1"/>
  <c r="E496" i="5"/>
  <c r="E497" i="5"/>
  <c r="X497" i="5" s="1"/>
  <c r="E498" i="5"/>
  <c r="X498" i="5" s="1"/>
  <c r="E499" i="5"/>
  <c r="X499" i="5" s="1"/>
  <c r="E500" i="5"/>
  <c r="X500" i="5" s="1"/>
  <c r="E501" i="5"/>
  <c r="X501" i="5" s="1"/>
  <c r="E502" i="5"/>
  <c r="X502" i="5" s="1"/>
  <c r="E503" i="5"/>
  <c r="X503" i="5" s="1"/>
  <c r="E504" i="5"/>
  <c r="E505" i="5"/>
  <c r="X505" i="5" s="1"/>
  <c r="E506" i="5"/>
  <c r="X506" i="5" s="1"/>
  <c r="E507" i="5"/>
  <c r="X507" i="5" s="1"/>
  <c r="E508" i="5"/>
  <c r="X508" i="5" s="1"/>
  <c r="E509" i="5"/>
  <c r="X509" i="5" s="1"/>
  <c r="E510" i="5"/>
  <c r="X510" i="5" s="1"/>
  <c r="E511" i="5"/>
  <c r="X511" i="5" s="1"/>
  <c r="E512" i="5"/>
  <c r="E513" i="5"/>
  <c r="X513" i="5" s="1"/>
  <c r="E514" i="5"/>
  <c r="X514" i="5" s="1"/>
  <c r="E515" i="5"/>
  <c r="X515" i="5" s="1"/>
  <c r="E516" i="5"/>
  <c r="X516" i="5" s="1"/>
  <c r="E517" i="5"/>
  <c r="X517" i="5" s="1"/>
  <c r="E518" i="5"/>
  <c r="X518" i="5" s="1"/>
  <c r="E519" i="5"/>
  <c r="X519" i="5" s="1"/>
  <c r="E520" i="5"/>
  <c r="E521" i="5"/>
  <c r="X521" i="5" s="1"/>
  <c r="E522" i="5"/>
  <c r="X522" i="5" s="1"/>
  <c r="E523" i="5"/>
  <c r="X523" i="5" s="1"/>
  <c r="E524" i="5"/>
  <c r="X524" i="5" s="1"/>
  <c r="E525" i="5"/>
  <c r="X525" i="5" s="1"/>
  <c r="E526" i="5"/>
  <c r="X526" i="5" s="1"/>
  <c r="E527" i="5"/>
  <c r="X527" i="5" s="1"/>
  <c r="E528" i="5"/>
  <c r="E529" i="5"/>
  <c r="X529" i="5" s="1"/>
  <c r="E530" i="5"/>
  <c r="X530" i="5" s="1"/>
  <c r="E531" i="5"/>
  <c r="X531" i="5" s="1"/>
  <c r="E532" i="5"/>
  <c r="X532" i="5" s="1"/>
  <c r="E533" i="5"/>
  <c r="X533" i="5" s="1"/>
  <c r="E534" i="5"/>
  <c r="X534" i="5" s="1"/>
  <c r="E535" i="5"/>
  <c r="X535" i="5" s="1"/>
  <c r="E536" i="5"/>
  <c r="E537" i="5"/>
  <c r="X537" i="5" s="1"/>
  <c r="E538" i="5"/>
  <c r="X538" i="5" s="1"/>
  <c r="E539" i="5"/>
  <c r="X539" i="5" s="1"/>
  <c r="E540" i="5"/>
  <c r="X540" i="5" s="1"/>
  <c r="E541" i="5"/>
  <c r="X541" i="5" s="1"/>
  <c r="E542" i="5"/>
  <c r="X542" i="5" s="1"/>
  <c r="E543" i="5"/>
  <c r="X543" i="5" s="1"/>
  <c r="E544" i="5"/>
  <c r="E545" i="5"/>
  <c r="X545" i="5" s="1"/>
  <c r="E546" i="5"/>
  <c r="X546" i="5" s="1"/>
  <c r="E547" i="5"/>
  <c r="X547" i="5" s="1"/>
  <c r="E548" i="5"/>
  <c r="X548" i="5" s="1"/>
  <c r="E549" i="5"/>
  <c r="E550" i="5"/>
  <c r="X550" i="5" s="1"/>
  <c r="E551" i="5"/>
  <c r="X551" i="5" s="1"/>
  <c r="E552" i="5"/>
  <c r="E553" i="5"/>
  <c r="X553" i="5" s="1"/>
  <c r="E554" i="5"/>
  <c r="X554" i="5" s="1"/>
  <c r="E555" i="5"/>
  <c r="X555" i="5" s="1"/>
  <c r="E556" i="5"/>
  <c r="X556" i="5" s="1"/>
  <c r="E557" i="5"/>
  <c r="X557" i="5" s="1"/>
  <c r="E558" i="5"/>
  <c r="X558" i="5" s="1"/>
  <c r="E559" i="5"/>
  <c r="X559" i="5" s="1"/>
  <c r="E560" i="5"/>
  <c r="E561" i="5"/>
  <c r="X561" i="5" s="1"/>
  <c r="E562" i="5"/>
  <c r="X562" i="5" s="1"/>
  <c r="E563" i="5"/>
  <c r="X563" i="5" s="1"/>
  <c r="E564" i="5"/>
  <c r="X564" i="5" s="1"/>
  <c r="E565" i="5"/>
  <c r="X565" i="5" s="1"/>
  <c r="E566" i="5"/>
  <c r="X566" i="5" s="1"/>
  <c r="E567" i="5"/>
  <c r="E568" i="5"/>
  <c r="E569" i="5"/>
  <c r="X569" i="5" s="1"/>
  <c r="E570" i="5"/>
  <c r="X570" i="5" s="1"/>
  <c r="E571" i="5"/>
  <c r="X571" i="5" s="1"/>
  <c r="E572" i="5"/>
  <c r="X572" i="5" s="1"/>
  <c r="E573" i="5"/>
  <c r="X573" i="5" s="1"/>
  <c r="E574" i="5"/>
  <c r="X574" i="5" s="1"/>
  <c r="E575" i="5"/>
  <c r="X575" i="5" s="1"/>
  <c r="E576" i="5"/>
  <c r="E577" i="5"/>
  <c r="X577" i="5" s="1"/>
  <c r="E578" i="5"/>
  <c r="X578" i="5" s="1"/>
  <c r="E579" i="5"/>
  <c r="X579" i="5" s="1"/>
  <c r="E580" i="5"/>
  <c r="X580" i="5" s="1"/>
  <c r="E581" i="5"/>
  <c r="X581" i="5" s="1"/>
  <c r="E582" i="5"/>
  <c r="X582" i="5" s="1"/>
  <c r="E583" i="5"/>
  <c r="X583" i="5" s="1"/>
  <c r="E584" i="5"/>
  <c r="E585" i="5"/>
  <c r="X585" i="5" s="1"/>
  <c r="E586" i="5"/>
  <c r="X586" i="5" s="1"/>
  <c r="E587" i="5"/>
  <c r="X587" i="5" s="1"/>
  <c r="E588" i="5"/>
  <c r="X588" i="5" s="1"/>
  <c r="E589" i="5"/>
  <c r="X589" i="5" s="1"/>
  <c r="E590" i="5"/>
  <c r="X590" i="5" s="1"/>
  <c r="E591" i="5"/>
  <c r="X591" i="5" s="1"/>
  <c r="E592" i="5"/>
  <c r="E593" i="5"/>
  <c r="X593" i="5" s="1"/>
  <c r="E594" i="5"/>
  <c r="X594" i="5" s="1"/>
  <c r="E595" i="5"/>
  <c r="X595" i="5" s="1"/>
  <c r="E596" i="5"/>
  <c r="X596" i="5" s="1"/>
  <c r="E597" i="5"/>
  <c r="X597" i="5" s="1"/>
  <c r="E598" i="5"/>
  <c r="X598" i="5" s="1"/>
  <c r="E599" i="5"/>
  <c r="E600" i="5"/>
  <c r="E601" i="5"/>
  <c r="X601" i="5" s="1"/>
  <c r="E602" i="5"/>
  <c r="X602" i="5" s="1"/>
  <c r="E603" i="5"/>
  <c r="X603" i="5" s="1"/>
  <c r="E604" i="5"/>
  <c r="X604" i="5" s="1"/>
  <c r="E605" i="5"/>
  <c r="X605" i="5" s="1"/>
  <c r="E606" i="5"/>
  <c r="X606" i="5" s="1"/>
  <c r="E607" i="5"/>
  <c r="X607" i="5" s="1"/>
  <c r="E608" i="5"/>
  <c r="E609" i="5"/>
  <c r="X609" i="5" s="1"/>
  <c r="E610" i="5"/>
  <c r="X610" i="5" s="1"/>
  <c r="E611" i="5"/>
  <c r="X611" i="5" s="1"/>
  <c r="E612" i="5"/>
  <c r="X612" i="5" s="1"/>
  <c r="E613" i="5"/>
  <c r="E614" i="5"/>
  <c r="X614" i="5" s="1"/>
  <c r="E615" i="5"/>
  <c r="X615" i="5" s="1"/>
  <c r="E616" i="5"/>
  <c r="E617" i="5"/>
  <c r="X617" i="5" s="1"/>
  <c r="E618" i="5"/>
  <c r="X618" i="5" s="1"/>
  <c r="E619" i="5"/>
  <c r="X619" i="5" s="1"/>
  <c r="E620" i="5"/>
  <c r="X620" i="5" s="1"/>
  <c r="E621" i="5"/>
  <c r="X621" i="5" s="1"/>
  <c r="E622" i="5"/>
  <c r="X622" i="5" s="1"/>
  <c r="E623" i="5"/>
  <c r="X623" i="5" s="1"/>
  <c r="E624" i="5"/>
  <c r="E625" i="5"/>
  <c r="X625" i="5" s="1"/>
  <c r="E626" i="5"/>
  <c r="X626" i="5" s="1"/>
  <c r="E627" i="5"/>
  <c r="X627" i="5" s="1"/>
  <c r="E628" i="5"/>
  <c r="X628" i="5" s="1"/>
  <c r="E629" i="5"/>
  <c r="X629" i="5" s="1"/>
  <c r="E630" i="5"/>
  <c r="X630" i="5" s="1"/>
  <c r="E631" i="5"/>
  <c r="X631" i="5" s="1"/>
  <c r="E632" i="5"/>
  <c r="E633" i="5"/>
  <c r="E634" i="5"/>
  <c r="X634" i="5" s="1"/>
  <c r="E635" i="5"/>
  <c r="X635" i="5" s="1"/>
  <c r="E636" i="5"/>
  <c r="X636" i="5" s="1"/>
  <c r="E637" i="5"/>
  <c r="X637" i="5" s="1"/>
  <c r="E638" i="5"/>
  <c r="X638" i="5" s="1"/>
  <c r="E639" i="5"/>
  <c r="X639" i="5" s="1"/>
  <c r="E640" i="5"/>
  <c r="E641" i="5"/>
  <c r="X641" i="5" s="1"/>
  <c r="E642" i="5"/>
  <c r="X642" i="5" s="1"/>
  <c r="E643" i="5"/>
  <c r="X643" i="5" s="1"/>
  <c r="E644" i="5"/>
  <c r="X644" i="5" s="1"/>
  <c r="E645" i="5"/>
  <c r="X645" i="5" s="1"/>
  <c r="E646" i="5"/>
  <c r="X646" i="5" s="1"/>
  <c r="E647" i="5"/>
  <c r="X647" i="5" s="1"/>
  <c r="E648" i="5"/>
  <c r="E649" i="5"/>
  <c r="X649" i="5" s="1"/>
  <c r="E650" i="5"/>
  <c r="X650" i="5" s="1"/>
  <c r="E651" i="5"/>
  <c r="X651" i="5" s="1"/>
  <c r="E652" i="5"/>
  <c r="X652" i="5" s="1"/>
  <c r="E653" i="5"/>
  <c r="E654" i="5"/>
  <c r="X654" i="5" s="1"/>
  <c r="E655" i="5"/>
  <c r="X655" i="5" s="1"/>
  <c r="E656" i="5"/>
  <c r="E657" i="5"/>
  <c r="X657" i="5" s="1"/>
  <c r="E658" i="5"/>
  <c r="X658" i="5" s="1"/>
  <c r="E659" i="5"/>
  <c r="X659" i="5" s="1"/>
  <c r="E660" i="5"/>
  <c r="X660" i="5" s="1"/>
  <c r="E661" i="5"/>
  <c r="X661" i="5" s="1"/>
  <c r="E662" i="5"/>
  <c r="X662" i="5" s="1"/>
  <c r="E663" i="5"/>
  <c r="X663" i="5" s="1"/>
  <c r="E664" i="5"/>
  <c r="E665" i="5"/>
  <c r="X665" i="5" s="1"/>
  <c r="E666" i="5"/>
  <c r="X666" i="5" s="1"/>
  <c r="E667" i="5"/>
  <c r="X667" i="5" s="1"/>
  <c r="E668" i="5"/>
  <c r="X668" i="5" s="1"/>
  <c r="E669" i="5"/>
  <c r="X669" i="5" s="1"/>
  <c r="E670" i="5"/>
  <c r="X670" i="5" s="1"/>
  <c r="E671" i="5"/>
  <c r="X671" i="5" s="1"/>
  <c r="E672" i="5"/>
  <c r="E673" i="5"/>
  <c r="X673" i="5" s="1"/>
  <c r="E674" i="5"/>
  <c r="X674" i="5" s="1"/>
  <c r="E675" i="5"/>
  <c r="X675" i="5" s="1"/>
  <c r="E676" i="5"/>
  <c r="X676" i="5" s="1"/>
  <c r="E677" i="5"/>
  <c r="X677" i="5" s="1"/>
  <c r="E678" i="5"/>
  <c r="X678" i="5" s="1"/>
  <c r="E679" i="5"/>
  <c r="X679" i="5" s="1"/>
  <c r="E680" i="5"/>
  <c r="E681" i="5"/>
  <c r="X681" i="5" s="1"/>
  <c r="E682" i="5"/>
  <c r="X682" i="5" s="1"/>
  <c r="E683" i="5"/>
  <c r="X683" i="5" s="1"/>
  <c r="E684" i="5"/>
  <c r="X684" i="5" s="1"/>
  <c r="E685" i="5"/>
  <c r="X685" i="5" s="1"/>
  <c r="E686" i="5"/>
  <c r="X686" i="5" s="1"/>
  <c r="E687" i="5"/>
  <c r="X687" i="5" s="1"/>
  <c r="E688" i="5"/>
  <c r="E689" i="5"/>
  <c r="X689" i="5" s="1"/>
  <c r="E690" i="5"/>
  <c r="X690" i="5" s="1"/>
  <c r="E691" i="5"/>
  <c r="X691" i="5" s="1"/>
  <c r="E692" i="5"/>
  <c r="X692" i="5" s="1"/>
  <c r="E693" i="5"/>
  <c r="X693" i="5" s="1"/>
  <c r="E694" i="5"/>
  <c r="X694" i="5" s="1"/>
  <c r="E695" i="5"/>
  <c r="X695" i="5" s="1"/>
  <c r="E696" i="5"/>
  <c r="E697" i="5"/>
  <c r="X697" i="5" s="1"/>
  <c r="E698" i="5"/>
  <c r="X698" i="5" s="1"/>
  <c r="E699" i="5"/>
  <c r="X699" i="5" s="1"/>
  <c r="E700" i="5"/>
  <c r="X700" i="5" s="1"/>
  <c r="E701" i="5"/>
  <c r="X701" i="5" s="1"/>
  <c r="E702" i="5"/>
  <c r="X702" i="5" s="1"/>
  <c r="E703" i="5"/>
  <c r="X703" i="5" s="1"/>
  <c r="E704" i="5"/>
  <c r="E705" i="5"/>
  <c r="X705" i="5" s="1"/>
  <c r="E706" i="5"/>
  <c r="X706" i="5" s="1"/>
  <c r="E707" i="5"/>
  <c r="X707" i="5" s="1"/>
  <c r="E708" i="5"/>
  <c r="X708" i="5" s="1"/>
  <c r="E709" i="5"/>
  <c r="X709" i="5" s="1"/>
  <c r="E710" i="5"/>
  <c r="X710" i="5" s="1"/>
  <c r="E711" i="5"/>
  <c r="X711" i="5" s="1"/>
  <c r="E712" i="5"/>
  <c r="E713" i="5"/>
  <c r="X713" i="5" s="1"/>
  <c r="E714" i="5"/>
  <c r="X714" i="5" s="1"/>
  <c r="E715" i="5"/>
  <c r="X715" i="5" s="1"/>
  <c r="E716" i="5"/>
  <c r="X716" i="5" s="1"/>
  <c r="E717" i="5"/>
  <c r="E718" i="5"/>
  <c r="X718" i="5" s="1"/>
  <c r="E719" i="5"/>
  <c r="X719" i="5" s="1"/>
  <c r="E720" i="5"/>
  <c r="E721" i="5"/>
  <c r="X721" i="5" s="1"/>
  <c r="E722" i="5"/>
  <c r="X722" i="5" s="1"/>
  <c r="E723" i="5"/>
  <c r="X723" i="5" s="1"/>
  <c r="E724" i="5"/>
  <c r="X724" i="5" s="1"/>
  <c r="E725" i="5"/>
  <c r="X725" i="5" s="1"/>
  <c r="E726" i="5"/>
  <c r="X726" i="5" s="1"/>
  <c r="E727" i="5"/>
  <c r="X727" i="5" s="1"/>
  <c r="E728" i="5"/>
  <c r="E729" i="5"/>
  <c r="X729" i="5" s="1"/>
  <c r="E730" i="5"/>
  <c r="X730" i="5" s="1"/>
  <c r="E731" i="5"/>
  <c r="X731" i="5" s="1"/>
  <c r="E732" i="5"/>
  <c r="X732" i="5" s="1"/>
  <c r="E733" i="5"/>
  <c r="X733" i="5" s="1"/>
  <c r="E734" i="5"/>
  <c r="X734" i="5" s="1"/>
  <c r="E735" i="5"/>
  <c r="X735" i="5" s="1"/>
  <c r="E736" i="5"/>
  <c r="E737" i="5"/>
  <c r="X737" i="5" s="1"/>
  <c r="E738" i="5"/>
  <c r="X738" i="5" s="1"/>
  <c r="E739" i="5"/>
  <c r="X739" i="5" s="1"/>
  <c r="E740" i="5"/>
  <c r="X740" i="5" s="1"/>
  <c r="E741" i="5"/>
  <c r="X741" i="5" s="1"/>
  <c r="E742" i="5"/>
  <c r="X742" i="5" s="1"/>
  <c r="E743" i="5"/>
  <c r="E744" i="5"/>
  <c r="E745" i="5"/>
  <c r="X745" i="5" s="1"/>
  <c r="E746" i="5"/>
  <c r="X746" i="5" s="1"/>
  <c r="E747" i="5"/>
  <c r="X747" i="5" s="1"/>
  <c r="E748" i="5"/>
  <c r="X748" i="5" s="1"/>
  <c r="E749" i="5"/>
  <c r="X749" i="5" s="1"/>
  <c r="E750" i="5"/>
  <c r="X750" i="5" s="1"/>
  <c r="E751" i="5"/>
  <c r="X751" i="5" s="1"/>
  <c r="E752" i="5"/>
  <c r="E753" i="5"/>
  <c r="X753" i="5" s="1"/>
  <c r="E754" i="5"/>
  <c r="X754" i="5" s="1"/>
  <c r="E755" i="5"/>
  <c r="X755" i="5" s="1"/>
  <c r="E756" i="5"/>
  <c r="X756" i="5" s="1"/>
  <c r="E757" i="5"/>
  <c r="X757" i="5" s="1"/>
  <c r="E758" i="5"/>
  <c r="X758" i="5" s="1"/>
  <c r="E759" i="5"/>
  <c r="X759" i="5" s="1"/>
  <c r="E760" i="5"/>
  <c r="E761" i="5"/>
  <c r="X761" i="5" s="1"/>
  <c r="E762" i="5"/>
  <c r="X762" i="5" s="1"/>
  <c r="E763" i="5"/>
  <c r="X763" i="5" s="1"/>
  <c r="E764" i="5"/>
  <c r="X764" i="5" s="1"/>
  <c r="E765" i="5"/>
  <c r="X765" i="5" s="1"/>
  <c r="E766" i="5"/>
  <c r="E767" i="5"/>
  <c r="X767" i="5" s="1"/>
  <c r="E768" i="5"/>
  <c r="E769" i="5"/>
  <c r="X769" i="5" s="1"/>
  <c r="E770" i="5"/>
  <c r="X770" i="5" s="1"/>
  <c r="E771" i="5"/>
  <c r="X771" i="5" s="1"/>
  <c r="E772" i="5"/>
  <c r="X772" i="5" s="1"/>
  <c r="E773" i="5"/>
  <c r="X773" i="5" s="1"/>
  <c r="E774" i="5"/>
  <c r="X774" i="5" s="1"/>
  <c r="E775" i="5"/>
  <c r="X775" i="5" s="1"/>
  <c r="E776" i="5"/>
  <c r="E777" i="5"/>
  <c r="X777" i="5" s="1"/>
  <c r="E778" i="5"/>
  <c r="X778" i="5" s="1"/>
  <c r="E779" i="5"/>
  <c r="X779" i="5" s="1"/>
  <c r="E780" i="5"/>
  <c r="X780" i="5" s="1"/>
  <c r="E781" i="5"/>
  <c r="X781" i="5" s="1"/>
  <c r="E782" i="5"/>
  <c r="X782" i="5" s="1"/>
  <c r="E783" i="5"/>
  <c r="X783" i="5" s="1"/>
  <c r="E784" i="5"/>
  <c r="E785" i="5"/>
  <c r="X785" i="5" s="1"/>
  <c r="E786" i="5"/>
  <c r="X786" i="5" s="1"/>
  <c r="E787" i="5"/>
  <c r="X787" i="5" s="1"/>
  <c r="E788" i="5"/>
  <c r="X788" i="5" s="1"/>
  <c r="E789" i="5"/>
  <c r="X789" i="5" s="1"/>
  <c r="E790" i="5"/>
  <c r="X790" i="5" s="1"/>
  <c r="E791" i="5"/>
  <c r="X791" i="5" s="1"/>
  <c r="E792" i="5"/>
  <c r="E793" i="5"/>
  <c r="X793" i="5" s="1"/>
  <c r="E794" i="5"/>
  <c r="X794" i="5" s="1"/>
  <c r="E795" i="5"/>
  <c r="X795" i="5" s="1"/>
  <c r="E796" i="5"/>
  <c r="X796" i="5" s="1"/>
  <c r="E797" i="5"/>
  <c r="E798" i="5"/>
  <c r="X798" i="5" s="1"/>
  <c r="E799" i="5"/>
  <c r="E800" i="5"/>
  <c r="E801" i="5"/>
  <c r="X801" i="5" s="1"/>
  <c r="E802" i="5"/>
  <c r="X802" i="5" s="1"/>
  <c r="E803" i="5"/>
  <c r="X803" i="5" s="1"/>
  <c r="E804" i="5"/>
  <c r="X804" i="5" s="1"/>
  <c r="E805" i="5"/>
  <c r="X805" i="5" s="1"/>
  <c r="E806" i="5"/>
  <c r="X806" i="5" s="1"/>
  <c r="E807" i="5"/>
  <c r="X807" i="5" s="1"/>
  <c r="E808" i="5"/>
  <c r="E809" i="5"/>
  <c r="X809" i="5" s="1"/>
  <c r="E810" i="5"/>
  <c r="X810" i="5" s="1"/>
  <c r="E811" i="5"/>
  <c r="X811" i="5" s="1"/>
  <c r="E812" i="5"/>
  <c r="X812" i="5" s="1"/>
  <c r="E813" i="5"/>
  <c r="X813" i="5" s="1"/>
  <c r="E814" i="5"/>
  <c r="X814" i="5" s="1"/>
  <c r="E815" i="5"/>
  <c r="X815" i="5" s="1"/>
  <c r="E816" i="5"/>
  <c r="E817" i="5"/>
  <c r="X817" i="5" s="1"/>
  <c r="E818" i="5"/>
  <c r="X818" i="5" s="1"/>
  <c r="E819" i="5"/>
  <c r="X819" i="5" s="1"/>
  <c r="E820" i="5"/>
  <c r="X820" i="5" s="1"/>
  <c r="E821" i="5"/>
  <c r="X821" i="5" s="1"/>
  <c r="E822" i="5"/>
  <c r="X822" i="5" s="1"/>
  <c r="E823" i="5"/>
  <c r="X823" i="5" s="1"/>
  <c r="E824" i="5"/>
  <c r="E825" i="5"/>
  <c r="X825" i="5" s="1"/>
  <c r="E826" i="5"/>
  <c r="X826" i="5" s="1"/>
  <c r="E827" i="5"/>
  <c r="X827" i="5" s="1"/>
  <c r="E828" i="5"/>
  <c r="X828" i="5" s="1"/>
  <c r="E829" i="5"/>
  <c r="X829" i="5" s="1"/>
  <c r="E830" i="5"/>
  <c r="X830" i="5" s="1"/>
  <c r="E831" i="5"/>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E878" i="5"/>
  <c r="X878" i="5" s="1"/>
  <c r="E879" i="5"/>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E921" i="5"/>
  <c r="X921" i="5" s="1"/>
  <c r="E922" i="5"/>
  <c r="X922" i="5" s="1"/>
  <c r="E923" i="5"/>
  <c r="X923" i="5" s="1"/>
  <c r="E924" i="5"/>
  <c r="X924" i="5" s="1"/>
  <c r="E925" i="5"/>
  <c r="X925" i="5" s="1"/>
  <c r="E926" i="5"/>
  <c r="X926" i="5" s="1"/>
  <c r="E927" i="5"/>
  <c r="E928" i="5"/>
  <c r="X928" i="5" s="1"/>
  <c r="E929" i="5"/>
  <c r="X929" i="5" s="1"/>
  <c r="E930" i="5"/>
  <c r="X930" i="5" s="1"/>
  <c r="E931" i="5"/>
  <c r="X931" i="5" s="1"/>
  <c r="E932" i="5"/>
  <c r="X932" i="5" s="1"/>
  <c r="E933" i="5"/>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E1022" i="5"/>
  <c r="E1023" i="5"/>
  <c r="X1023" i="5" s="1"/>
  <c r="E1024" i="5"/>
  <c r="X1024" i="5" s="1"/>
  <c r="E1025" i="5"/>
  <c r="X1025" i="5" s="1"/>
  <c r="E1026" i="5"/>
  <c r="X1026" i="5" s="1"/>
  <c r="E1027" i="5"/>
  <c r="X1027" i="5" s="1"/>
  <c r="E1028" i="5"/>
  <c r="X1028" i="5" s="1"/>
  <c r="E1029" i="5"/>
  <c r="X1029" i="5" s="1"/>
  <c r="E1030" i="5"/>
  <c r="X1030" i="5" s="1"/>
  <c r="E1031" i="5"/>
  <c r="E1032" i="5"/>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E1046" i="5"/>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E1072" i="5"/>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E1105" i="5"/>
  <c r="X1105" i="5" s="1"/>
  <c r="E1106" i="5"/>
  <c r="X1106" i="5" s="1"/>
  <c r="E1107" i="5"/>
  <c r="X1107" i="5" s="1"/>
  <c r="E1108" i="5"/>
  <c r="X1108" i="5" s="1"/>
  <c r="E1109" i="5"/>
  <c r="X1109" i="5" s="1"/>
  <c r="E1110" i="5"/>
  <c r="X1110" i="5" s="1"/>
  <c r="E1111" i="5"/>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E1158" i="5"/>
  <c r="X1158" i="5" s="1"/>
  <c r="E1159" i="5"/>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E1233" i="5"/>
  <c r="X1233" i="5" s="1"/>
  <c r="E1234" i="5"/>
  <c r="X1234" i="5" s="1"/>
  <c r="E1235" i="5"/>
  <c r="X1235" i="5" s="1"/>
  <c r="E1236" i="5"/>
  <c r="X1236" i="5" s="1"/>
  <c r="E1237" i="5"/>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E1318" i="5"/>
  <c r="X1318" i="5" s="1"/>
  <c r="E1319" i="5"/>
  <c r="X1319" i="5" s="1"/>
  <c r="E1320" i="5"/>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E1337" i="5"/>
  <c r="X1337" i="5" s="1"/>
  <c r="E1338" i="5"/>
  <c r="X1338" i="5" s="1"/>
  <c r="E1339" i="5"/>
  <c r="X1339" i="5" s="1"/>
  <c r="E1340" i="5"/>
  <c r="X1340" i="5" s="1"/>
  <c r="E1341" i="5"/>
  <c r="X1341" i="5" s="1"/>
  <c r="E1342" i="5"/>
  <c r="X1342" i="5" s="1"/>
  <c r="E1343" i="5"/>
  <c r="E1344" i="5"/>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E1377" i="5"/>
  <c r="X1377" i="5" s="1"/>
  <c r="E1378" i="5"/>
  <c r="X1378" i="5" s="1"/>
  <c r="E1379" i="5"/>
  <c r="X1379" i="5" s="1"/>
  <c r="E1380" i="5"/>
  <c r="X1380" i="5" s="1"/>
  <c r="E1381" i="5"/>
  <c r="X1381" i="5" s="1"/>
  <c r="E1382" i="5"/>
  <c r="X1382" i="5" s="1"/>
  <c r="E1383" i="5"/>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E1473" i="5"/>
  <c r="X1473" i="5" s="1"/>
  <c r="E1474" i="5"/>
  <c r="X1474" i="5" s="1"/>
  <c r="E1475" i="5"/>
  <c r="X1475" i="5" s="1"/>
  <c r="E1476" i="5"/>
  <c r="X1476" i="5" s="1"/>
  <c r="E1477" i="5"/>
  <c r="X1477" i="5" s="1"/>
  <c r="E1478" i="5"/>
  <c r="X1478" i="5" s="1"/>
  <c r="E1479" i="5"/>
  <c r="E1480" i="5"/>
  <c r="X1480" i="5" s="1"/>
  <c r="E1481" i="5"/>
  <c r="X1481" i="5" s="1"/>
  <c r="E1482" i="5"/>
  <c r="X1482" i="5" s="1"/>
  <c r="E1483" i="5"/>
  <c r="X1483" i="5" s="1"/>
  <c r="E1484" i="5"/>
  <c r="X1484" i="5" s="1"/>
  <c r="E1485" i="5"/>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E1518" i="5"/>
  <c r="X1518" i="5" s="1"/>
  <c r="E1519" i="5"/>
  <c r="X1519" i="5" s="1"/>
  <c r="E1520" i="5"/>
  <c r="X1520" i="5" s="1"/>
  <c r="E1521" i="5"/>
  <c r="X1521" i="5" s="1"/>
  <c r="E1522" i="5"/>
  <c r="X1522" i="5" s="1"/>
  <c r="E1523" i="5"/>
  <c r="X1523" i="5" s="1"/>
  <c r="E1524" i="5"/>
  <c r="X1524" i="5" s="1"/>
  <c r="E1525" i="5"/>
  <c r="X1525" i="5" s="1"/>
  <c r="E1526" i="5"/>
  <c r="X1526" i="5" s="1"/>
  <c r="E1527" i="5"/>
  <c r="E1528" i="5"/>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E1576" i="5"/>
  <c r="X1576" i="5" s="1"/>
  <c r="E1577" i="5"/>
  <c r="X1577" i="5" s="1"/>
  <c r="E1578" i="5"/>
  <c r="X1578" i="5" s="1"/>
  <c r="E1579" i="5"/>
  <c r="X1579" i="5" s="1"/>
  <c r="E1580" i="5"/>
  <c r="X1580" i="5" s="1"/>
  <c r="E1581" i="5"/>
  <c r="X1581" i="5" s="1"/>
  <c r="E1582" i="5"/>
  <c r="X1582" i="5" s="1"/>
  <c r="E1583" i="5"/>
  <c r="X1583" i="5" s="1"/>
  <c r="E1584" i="5"/>
  <c r="E1585" i="5"/>
  <c r="X1585" i="5" s="1"/>
  <c r="E1586" i="5"/>
  <c r="X1586" i="5" s="1"/>
  <c r="E1587" i="5"/>
  <c r="X1587" i="5" s="1"/>
  <c r="E1588" i="5"/>
  <c r="X1588" i="5" s="1"/>
  <c r="E1589" i="5"/>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E1609" i="5"/>
  <c r="X1609" i="5" s="1"/>
  <c r="E1610" i="5"/>
  <c r="X1610" i="5" s="1"/>
  <c r="E1611" i="5"/>
  <c r="X1611" i="5" s="1"/>
  <c r="E1612" i="5"/>
  <c r="X1612" i="5" s="1"/>
  <c r="E1613" i="5"/>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E1656" i="5"/>
  <c r="X1656" i="5" s="1"/>
  <c r="E1657" i="5"/>
  <c r="X1657" i="5" s="1"/>
  <c r="E1658" i="5"/>
  <c r="X1658" i="5" s="1"/>
  <c r="E1659" i="5"/>
  <c r="X1659" i="5" s="1"/>
  <c r="E1660" i="5"/>
  <c r="X1660" i="5" s="1"/>
  <c r="E1661" i="5"/>
  <c r="X1661" i="5" s="1"/>
  <c r="E1662" i="5"/>
  <c r="X1662" i="5" s="1"/>
  <c r="E1663" i="5"/>
  <c r="X1663" i="5" s="1"/>
  <c r="E1664" i="5"/>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E1681" i="5"/>
  <c r="X1681" i="5" s="1"/>
  <c r="E1682" i="5"/>
  <c r="X1682" i="5" s="1"/>
  <c r="E1683" i="5"/>
  <c r="X1683" i="5" s="1"/>
  <c r="E1684" i="5"/>
  <c r="X1684" i="5" s="1"/>
  <c r="E1685" i="5"/>
  <c r="E1686" i="5"/>
  <c r="X1686" i="5" s="1"/>
  <c r="E1687" i="5"/>
  <c r="X1687" i="5" s="1"/>
  <c r="E1688" i="5"/>
  <c r="X1688" i="5" s="1"/>
  <c r="E1689" i="5"/>
  <c r="X1689" i="5" s="1"/>
  <c r="E1690" i="5"/>
  <c r="X1690" i="5" s="1"/>
  <c r="E1691" i="5"/>
  <c r="X1691" i="5" s="1"/>
  <c r="E1692" i="5"/>
  <c r="X1692" i="5" s="1"/>
  <c r="E1693" i="5"/>
  <c r="X1693" i="5" s="1"/>
  <c r="E1694" i="5"/>
  <c r="X1694" i="5" s="1"/>
  <c r="E1695" i="5"/>
  <c r="E1696" i="5"/>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E1737" i="5"/>
  <c r="X1737" i="5" s="1"/>
  <c r="E1738" i="5"/>
  <c r="X1738" i="5" s="1"/>
  <c r="E1739" i="5"/>
  <c r="X1739" i="5" s="1"/>
  <c r="E1740" i="5"/>
  <c r="X1740" i="5" s="1"/>
  <c r="E1741" i="5"/>
  <c r="X1741" i="5" s="1"/>
  <c r="E1742" i="5"/>
  <c r="X1742" i="5" s="1"/>
  <c r="E1743" i="5"/>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E1833" i="5"/>
  <c r="X1833" i="5" s="1"/>
  <c r="E1834" i="5"/>
  <c r="X1834" i="5" s="1"/>
  <c r="E1835" i="5"/>
  <c r="X1835" i="5" s="1"/>
  <c r="E1836" i="5"/>
  <c r="X1836" i="5" s="1"/>
  <c r="E1837" i="5"/>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E1857" i="5"/>
  <c r="X1857" i="5" s="1"/>
  <c r="E1858" i="5"/>
  <c r="X1858" i="5" s="1"/>
  <c r="E1859" i="5"/>
  <c r="X1859" i="5" s="1"/>
  <c r="E1860" i="5"/>
  <c r="X1860" i="5" s="1"/>
  <c r="E1861" i="5"/>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E1886" i="5"/>
  <c r="X1886" i="5" s="1"/>
  <c r="E1887" i="5"/>
  <c r="X1887" i="5" s="1"/>
  <c r="E1888" i="5"/>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E1910" i="5"/>
  <c r="X1910" i="5" s="1"/>
  <c r="E1911" i="5"/>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E1929" i="5"/>
  <c r="X1929" i="5" s="1"/>
  <c r="E1930" i="5"/>
  <c r="X1930" i="5" s="1"/>
  <c r="E1931" i="5"/>
  <c r="X1931" i="5" s="1"/>
  <c r="E1932" i="5"/>
  <c r="X1932" i="5" s="1"/>
  <c r="E1933" i="5"/>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E1960" i="5"/>
  <c r="X1960" i="5" s="1"/>
  <c r="E1961" i="5"/>
  <c r="X1961" i="5" s="1"/>
  <c r="E1962" i="5"/>
  <c r="X1962" i="5" s="1"/>
  <c r="E1963" i="5"/>
  <c r="X1963" i="5" s="1"/>
  <c r="E1964" i="5"/>
  <c r="X1964" i="5" s="1"/>
  <c r="E1965" i="5"/>
  <c r="X1965" i="5" s="1"/>
  <c r="E1966" i="5"/>
  <c r="X1966" i="5" s="1"/>
  <c r="E1967" i="5"/>
  <c r="X1967" i="5" s="1"/>
  <c r="E1968" i="5"/>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E2016" i="5"/>
  <c r="X2016" i="5" s="1"/>
  <c r="E2017" i="5"/>
  <c r="X2017" i="5" s="1"/>
  <c r="E2018" i="5"/>
  <c r="X2018" i="5" s="1"/>
  <c r="E2019" i="5"/>
  <c r="X2019" i="5" s="1"/>
  <c r="E2020" i="5"/>
  <c r="X2020" i="5" s="1"/>
  <c r="E2021" i="5"/>
  <c r="X2021" i="5" s="1"/>
  <c r="E2022" i="5"/>
  <c r="X2022" i="5" s="1"/>
  <c r="E2023" i="5"/>
  <c r="X2023" i="5" s="1"/>
  <c r="E2024" i="5"/>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E2128" i="5"/>
  <c r="X2128" i="5" s="1"/>
  <c r="E2129" i="5"/>
  <c r="X2129" i="5" s="1"/>
  <c r="E2130" i="5"/>
  <c r="X2130" i="5" s="1"/>
  <c r="E2131" i="5"/>
  <c r="X2131" i="5" s="1"/>
  <c r="E2132" i="5"/>
  <c r="X2132" i="5" s="1"/>
  <c r="E2133" i="5"/>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E2214" i="5"/>
  <c r="X2214" i="5" s="1"/>
  <c r="E2215" i="5"/>
  <c r="X2215" i="5" s="1"/>
  <c r="E2216" i="5"/>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E2232" i="5"/>
  <c r="X2232" i="5" s="1"/>
  <c r="E2233" i="5"/>
  <c r="X2233" i="5" s="1"/>
  <c r="E2234" i="5"/>
  <c r="X2234" i="5" s="1"/>
  <c r="E2235" i="5"/>
  <c r="X2235" i="5" s="1"/>
  <c r="E2236" i="5"/>
  <c r="X2236" i="5" s="1"/>
  <c r="E2237" i="5"/>
  <c r="E2238" i="5"/>
  <c r="X2238" i="5" s="1"/>
  <c r="E2239" i="5"/>
  <c r="X2239" i="5" s="1"/>
  <c r="E2240" i="5"/>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E2334" i="5"/>
  <c r="X2334" i="5" s="1"/>
  <c r="E2335" i="5"/>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E2400" i="5"/>
  <c r="X2400" i="5" s="1"/>
  <c r="E2401" i="5"/>
  <c r="X2401" i="5" s="1"/>
  <c r="E2402" i="5"/>
  <c r="X2402" i="5" s="1"/>
  <c r="E2403" i="5"/>
  <c r="X2403" i="5" s="1"/>
  <c r="E2404" i="5"/>
  <c r="X2404" i="5" s="1"/>
  <c r="E2405" i="5"/>
  <c r="X2405" i="5" s="1"/>
  <c r="E2406" i="5"/>
  <c r="X2406" i="5" s="1"/>
  <c r="E2407" i="5"/>
  <c r="X2407" i="5" s="1"/>
  <c r="E2408" i="5"/>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G60" i="6"/>
  <c r="I4" i="6"/>
  <c r="J4" i="6"/>
  <c r="I5" i="6"/>
  <c r="C5" i="6" s="1"/>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8" i="5"/>
  <c r="X16" i="5"/>
  <c r="X24" i="5"/>
  <c r="X32" i="5"/>
  <c r="X37" i="5"/>
  <c r="X40" i="5"/>
  <c r="X48" i="5"/>
  <c r="X55" i="5"/>
  <c r="X56" i="5"/>
  <c r="X64" i="5"/>
  <c r="X72" i="5"/>
  <c r="X80" i="5"/>
  <c r="X87" i="5"/>
  <c r="X88" i="5"/>
  <c r="X96" i="5"/>
  <c r="X101" i="5"/>
  <c r="X104" i="5"/>
  <c r="X112" i="5"/>
  <c r="X120" i="5"/>
  <c r="X128" i="5"/>
  <c r="X136" i="5"/>
  <c r="X144" i="5"/>
  <c r="X152" i="5"/>
  <c r="X160" i="5"/>
  <c r="X165" i="5"/>
  <c r="X168" i="5"/>
  <c r="X175" i="5"/>
  <c r="X176" i="5"/>
  <c r="X184" i="5"/>
  <c r="X192" i="5"/>
  <c r="X200" i="5"/>
  <c r="X207" i="5"/>
  <c r="X208" i="5"/>
  <c r="X216" i="5"/>
  <c r="X224" i="5"/>
  <c r="X229" i="5"/>
  <c r="X232" i="5"/>
  <c r="X240" i="5"/>
  <c r="X248" i="5"/>
  <c r="X256" i="5"/>
  <c r="X264" i="5"/>
  <c r="X272" i="5"/>
  <c r="X280" i="5"/>
  <c r="X288" i="5"/>
  <c r="X293" i="5"/>
  <c r="X295" i="5"/>
  <c r="X296" i="5"/>
  <c r="X304" i="5"/>
  <c r="X312" i="5"/>
  <c r="X320" i="5"/>
  <c r="X327" i="5"/>
  <c r="X328" i="5"/>
  <c r="X336" i="5"/>
  <c r="X344" i="5"/>
  <c r="X352" i="5"/>
  <c r="X357" i="5"/>
  <c r="X360" i="5"/>
  <c r="X368" i="5"/>
  <c r="X376" i="5"/>
  <c r="X384" i="5"/>
  <c r="X392" i="5"/>
  <c r="X400" i="5"/>
  <c r="X408" i="5"/>
  <c r="X416" i="5"/>
  <c r="X421" i="5"/>
  <c r="X424" i="5"/>
  <c r="X432" i="5"/>
  <c r="X440" i="5"/>
  <c r="X447" i="5"/>
  <c r="X448" i="5"/>
  <c r="X456" i="5"/>
  <c r="X464" i="5"/>
  <c r="X472" i="5"/>
  <c r="X479" i="5"/>
  <c r="X480" i="5"/>
  <c r="X485" i="5"/>
  <c r="X488" i="5"/>
  <c r="X496" i="5"/>
  <c r="X504" i="5"/>
  <c r="X512" i="5"/>
  <c r="X520" i="5"/>
  <c r="X528" i="5"/>
  <c r="X536" i="5"/>
  <c r="X544" i="5"/>
  <c r="X549" i="5"/>
  <c r="X552" i="5"/>
  <c r="X560" i="5"/>
  <c r="X567" i="5"/>
  <c r="X568" i="5"/>
  <c r="X576" i="5"/>
  <c r="X584" i="5"/>
  <c r="X592" i="5"/>
  <c r="X599" i="5"/>
  <c r="X600" i="5"/>
  <c r="X608" i="5"/>
  <c r="X613" i="5"/>
  <c r="X616" i="5"/>
  <c r="X624" i="5"/>
  <c r="X632" i="5"/>
  <c r="X633" i="5"/>
  <c r="X640" i="5"/>
  <c r="X648" i="5"/>
  <c r="X653" i="5"/>
  <c r="X656" i="5"/>
  <c r="X664" i="5"/>
  <c r="X672" i="5"/>
  <c r="X680" i="5"/>
  <c r="X688" i="5"/>
  <c r="X696" i="5"/>
  <c r="X704" i="5"/>
  <c r="X712" i="5"/>
  <c r="X717" i="5"/>
  <c r="X720" i="5"/>
  <c r="X728" i="5"/>
  <c r="X736" i="5"/>
  <c r="X743" i="5"/>
  <c r="X744" i="5"/>
  <c r="X752" i="5"/>
  <c r="X760" i="5"/>
  <c r="X766" i="5"/>
  <c r="X768" i="5"/>
  <c r="X776" i="5"/>
  <c r="X784" i="5"/>
  <c r="X792" i="5"/>
  <c r="X797" i="5"/>
  <c r="X799" i="5"/>
  <c r="X800" i="5"/>
  <c r="X808" i="5"/>
  <c r="X816" i="5"/>
  <c r="X824" i="5"/>
  <c r="X831" i="5"/>
  <c r="X845" i="5"/>
  <c r="X877" i="5"/>
  <c r="X879" i="5"/>
  <c r="X904" i="5"/>
  <c r="X920" i="5"/>
  <c r="X927" i="5"/>
  <c r="X933" i="5"/>
  <c r="X983" i="5"/>
  <c r="X1021" i="5"/>
  <c r="X1022" i="5"/>
  <c r="X1031" i="5"/>
  <c r="X1032" i="5"/>
  <c r="X1045" i="5"/>
  <c r="X1046" i="5"/>
  <c r="X1071" i="5"/>
  <c r="X1072" i="5"/>
  <c r="X1088" i="5"/>
  <c r="X1104" i="5"/>
  <c r="X1111" i="5"/>
  <c r="X1125" i="5"/>
  <c r="X1157" i="5"/>
  <c r="X1159" i="5"/>
  <c r="X1176" i="5"/>
  <c r="X1192" i="5"/>
  <c r="X1207" i="5"/>
  <c r="X1232" i="5"/>
  <c r="X1237" i="5"/>
  <c r="X1248" i="5"/>
  <c r="X1304" i="5"/>
  <c r="X1317" i="5"/>
  <c r="X1320" i="5"/>
  <c r="X1336" i="5"/>
  <c r="X1343" i="5"/>
  <c r="X1344" i="5"/>
  <c r="X1360" i="5"/>
  <c r="X1376" i="5"/>
  <c r="X1383" i="5"/>
  <c r="X1416" i="5"/>
  <c r="X1432" i="5"/>
  <c r="X1461" i="5"/>
  <c r="X1472" i="5"/>
  <c r="X1479" i="5"/>
  <c r="X1485" i="5"/>
  <c r="X1517" i="5"/>
  <c r="X1527" i="5"/>
  <c r="X1528" i="5"/>
  <c r="X1541" i="5"/>
  <c r="X1575" i="5"/>
  <c r="X1584" i="5"/>
  <c r="X1589" i="5"/>
  <c r="X1608" i="5"/>
  <c r="X1613" i="5"/>
  <c r="X1624" i="5"/>
  <c r="X1637" i="5"/>
  <c r="X1655" i="5"/>
  <c r="X1664" i="5"/>
  <c r="X1680" i="5"/>
  <c r="X1685" i="5"/>
  <c r="X1695" i="5"/>
  <c r="X1696" i="5"/>
  <c r="X1736" i="5"/>
  <c r="X1743" i="5"/>
  <c r="X1765" i="5"/>
  <c r="X1776" i="5"/>
  <c r="X1791" i="5"/>
  <c r="X1813" i="5"/>
  <c r="X1832" i="5"/>
  <c r="X1837" i="5"/>
  <c r="X1856" i="5"/>
  <c r="X1861" i="5"/>
  <c r="X1872" i="5"/>
  <c r="X1885" i="5"/>
  <c r="X1888" i="5"/>
  <c r="X1909" i="5"/>
  <c r="X1911" i="5"/>
  <c r="X1928" i="5"/>
  <c r="X1933" i="5"/>
  <c r="X1959" i="5"/>
  <c r="X1968" i="5"/>
  <c r="X2015" i="5"/>
  <c r="X2024" i="5"/>
  <c r="X2048" i="5"/>
  <c r="X2063" i="5"/>
  <c r="X2127" i="5"/>
  <c r="X2133" i="5"/>
  <c r="X2183" i="5"/>
  <c r="X2213" i="5"/>
  <c r="X2216" i="5"/>
  <c r="X2231" i="5"/>
  <c r="X2237" i="5"/>
  <c r="X2240" i="5"/>
  <c r="X2279" i="5"/>
  <c r="X2333" i="5"/>
  <c r="X2335" i="5"/>
  <c r="X2399" i="5"/>
  <c r="X2408" i="5"/>
  <c r="X2455" i="5"/>
  <c r="I64" i="6"/>
  <c r="E4" i="8"/>
  <c r="B6" i="5"/>
  <c r="C6" i="5"/>
  <c r="V6" i="5"/>
  <c r="AB6" i="5"/>
  <c r="B15" i="6"/>
  <c r="B20" i="6"/>
  <c r="F23" i="6"/>
  <c r="F38" i="6" s="1"/>
  <c r="H38" i="6" s="1"/>
  <c r="B16" i="6"/>
  <c r="G16" i="6" s="1"/>
  <c r="H16" i="6" s="1"/>
  <c r="B21" i="6"/>
  <c r="G21"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P38" i="4"/>
  <c r="P37" i="4"/>
  <c r="Q37" i="4" s="1"/>
  <c r="P26" i="4"/>
  <c r="B2500" i="5"/>
  <c r="C2500" i="5"/>
  <c r="AB2500" i="5"/>
  <c r="V2500" i="5"/>
  <c r="T2500" i="5"/>
  <c r="S2500" i="5"/>
  <c r="R2500" i="5"/>
  <c r="J2500" i="5"/>
  <c r="I2500" i="5"/>
  <c r="H2500" i="5"/>
  <c r="G2500" i="5"/>
  <c r="F2500" i="5"/>
  <c r="B53" i="6"/>
  <c r="G53" i="6" s="1"/>
  <c r="B52" i="6"/>
  <c r="P27" i="4"/>
  <c r="B27" i="4" s="1"/>
  <c r="A16" i="6" s="1"/>
  <c r="G52" i="6"/>
  <c r="B57" i="6"/>
  <c r="G57" i="6"/>
  <c r="B55" i="6"/>
  <c r="G55" i="6" s="1"/>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c r="B54" i="6"/>
  <c r="G54" i="6"/>
  <c r="B49" i="6"/>
  <c r="G49" i="6" s="1"/>
  <c r="G48" i="6"/>
  <c r="B46" i="6"/>
  <c r="G46" i="6"/>
  <c r="B45" i="6"/>
  <c r="G45" i="6"/>
  <c r="B44" i="6"/>
  <c r="G44" i="6" s="1"/>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s="1"/>
  <c r="B23" i="6"/>
  <c r="G23" i="6"/>
  <c r="B17" i="6"/>
  <c r="F25" i="6"/>
  <c r="H14" i="6"/>
  <c r="B13" i="6"/>
  <c r="G13" i="6"/>
  <c r="H13" i="6" s="1"/>
  <c r="B12" i="6"/>
  <c r="G12" i="6" s="1"/>
  <c r="H12" i="6" s="1"/>
  <c r="B11" i="6"/>
  <c r="G11" i="6"/>
  <c r="H11" i="6" s="1"/>
  <c r="B10" i="6"/>
  <c r="G10" i="6" s="1"/>
  <c r="H10" i="6" s="1"/>
  <c r="B9" i="6"/>
  <c r="G9" i="6"/>
  <c r="H9" i="6" s="1"/>
  <c r="B8" i="6"/>
  <c r="G8" i="6" s="1"/>
  <c r="H8" i="6" s="1"/>
  <c r="B7" i="6"/>
  <c r="G7" i="6"/>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F20" i="6"/>
  <c r="H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46" i="4" s="1"/>
  <c r="A30" i="6" s="1"/>
  <c r="C3" i="6"/>
  <c r="I4" i="8"/>
  <c r="C46" i="6"/>
  <c r="C5" i="7"/>
  <c r="A1" i="6"/>
  <c r="A85" i="4"/>
  <c r="B33" i="4"/>
  <c r="A21" i="6" s="1"/>
  <c r="B81" i="4"/>
  <c r="A57" i="6" s="1"/>
  <c r="H4" i="5"/>
  <c r="O4" i="5"/>
  <c r="B2" i="5"/>
  <c r="B41" i="4"/>
  <c r="B65" i="4" s="1"/>
  <c r="A46" i="6" s="1"/>
  <c r="D3" i="6"/>
  <c r="B19" i="1"/>
  <c r="B29" i="4"/>
  <c r="A18" i="6" s="1"/>
  <c r="A3" i="6"/>
  <c r="D5" i="7"/>
  <c r="N4" i="5"/>
  <c r="B28" i="4"/>
  <c r="A17" i="6" s="1"/>
  <c r="G4" i="5"/>
  <c r="A1" i="7"/>
  <c r="F4" i="5"/>
  <c r="C4" i="8"/>
  <c r="A1" i="8"/>
  <c r="B79" i="4"/>
  <c r="A55" i="6" s="1"/>
  <c r="D1" i="6"/>
  <c r="B5" i="7"/>
  <c r="A64" i="2"/>
  <c r="A47" i="2"/>
  <c r="H4" i="8"/>
  <c r="F4" i="8"/>
  <c r="B3" i="5"/>
  <c r="G4" i="8"/>
  <c r="I4" i="5"/>
  <c r="L4" i="5"/>
  <c r="B68" i="4"/>
  <c r="A47" i="6" s="1"/>
  <c r="A4" i="5"/>
  <c r="G25" i="4"/>
  <c r="G55" i="4" s="1"/>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60" i="6"/>
  <c r="H60" i="6" s="1"/>
  <c r="D60" i="6" s="1"/>
  <c r="F43" i="6"/>
  <c r="H43" i="6"/>
  <c r="D43" i="6" s="1"/>
  <c r="S5" i="5"/>
  <c r="D55" i="4" l="1"/>
  <c r="H21" i="6"/>
  <c r="D21" i="6" s="1"/>
  <c r="C21" i="6"/>
  <c r="B37" i="4"/>
  <c r="A22" i="6" s="1"/>
  <c r="B55" i="4"/>
  <c r="A37" i="6" s="1"/>
  <c r="B61" i="4"/>
  <c r="A42" i="6" s="1"/>
  <c r="B43" i="4"/>
  <c r="A27" i="6" s="1"/>
  <c r="B49" i="4"/>
  <c r="A32" i="6" s="1"/>
  <c r="D16" i="6"/>
  <c r="K61" i="6"/>
  <c r="C16" i="6"/>
  <c r="F24" i="6"/>
  <c r="C20" i="6"/>
  <c r="D20" i="6"/>
  <c r="C38" i="6"/>
  <c r="D38" i="6"/>
  <c r="K60" i="6"/>
  <c r="D15" i="6"/>
  <c r="C15" i="6"/>
  <c r="C60" i="6"/>
  <c r="B2" i="6"/>
  <c r="F28" i="6"/>
  <c r="H28" i="6" s="1"/>
  <c r="C6" i="6"/>
  <c r="F48" i="6"/>
  <c r="C43" i="6"/>
  <c r="F33" i="6"/>
  <c r="H33" i="6" s="1"/>
  <c r="D43" i="4"/>
  <c r="H23" i="6"/>
  <c r="D68" i="4"/>
  <c r="C13" i="6"/>
  <c r="D13" i="6"/>
  <c r="D37" i="4"/>
  <c r="D61" i="4"/>
  <c r="A24" i="6"/>
  <c r="B51" i="4"/>
  <c r="A34" i="6" s="1"/>
  <c r="D8" i="6"/>
  <c r="C8" i="6"/>
  <c r="D9" i="6"/>
  <c r="C9" i="6"/>
  <c r="C10" i="6"/>
  <c r="D10" i="6"/>
  <c r="D11" i="6"/>
  <c r="C11" i="6"/>
  <c r="D7" i="6"/>
  <c r="C7" i="6"/>
  <c r="D12" i="6"/>
  <c r="C12" i="6"/>
  <c r="D31" i="4"/>
  <c r="G43" i="4"/>
  <c r="G49" i="4"/>
  <c r="B63" i="4"/>
  <c r="A44" i="6" s="1"/>
  <c r="G68" i="4"/>
  <c r="C59" i="6"/>
  <c r="D4" i="6"/>
  <c r="C4" i="6"/>
  <c r="G61" i="4"/>
  <c r="G37" i="4"/>
  <c r="B53" i="4"/>
  <c r="A36" i="6" s="1"/>
  <c r="B74" i="4"/>
  <c r="A52" i="6" s="1"/>
  <c r="B56" i="4"/>
  <c r="A38" i="6" s="1"/>
  <c r="G31" i="4"/>
  <c r="B59" i="4"/>
  <c r="A41" i="6" s="1"/>
  <c r="A26" i="6"/>
  <c r="B47" i="4"/>
  <c r="A31" i="6" s="1"/>
  <c r="B44" i="4"/>
  <c r="A28" i="6" s="1"/>
  <c r="B75" i="4"/>
  <c r="A53" i="6" s="1"/>
  <c r="F64" i="6"/>
  <c r="G64" i="6" a="1"/>
  <c r="G64" i="6" s="1"/>
  <c r="A23" i="6"/>
  <c r="A25" i="6"/>
  <c r="B64" i="4"/>
  <c r="A45" i="6" s="1"/>
  <c r="B50" i="4"/>
  <c r="A33" i="6" s="1"/>
  <c r="B58" i="4"/>
  <c r="A40" i="6" s="1"/>
  <c r="B52" i="4"/>
  <c r="A35" i="6" s="1"/>
  <c r="F39" i="6" l="1"/>
  <c r="H39" i="6" s="1"/>
  <c r="F34" i="6"/>
  <c r="H34" i="6" s="1"/>
  <c r="F61" i="6"/>
  <c r="H61" i="6" s="1"/>
  <c r="F44" i="6"/>
  <c r="H44" i="6" s="1"/>
  <c r="H24" i="6"/>
  <c r="D23" i="6"/>
  <c r="C23" i="6"/>
  <c r="D28" i="6"/>
  <c r="C28" i="6"/>
  <c r="H48" i="6"/>
  <c r="F55" i="6"/>
  <c r="H55" i="6" s="1"/>
  <c r="F57" i="6"/>
  <c r="H57" i="6" s="1"/>
  <c r="F52" i="6"/>
  <c r="H52" i="6" s="1"/>
  <c r="F58" i="6"/>
  <c r="H58" i="6" s="1"/>
  <c r="F54" i="6"/>
  <c r="H54" i="6" s="1"/>
  <c r="F53" i="6"/>
  <c r="H53" i="6" s="1"/>
  <c r="F49" i="6"/>
  <c r="D33" i="6"/>
  <c r="C33" i="6"/>
  <c r="H64" i="6"/>
  <c r="C64" i="6"/>
  <c r="D39" i="6" l="1"/>
  <c r="C39" i="6"/>
  <c r="D24" i="6"/>
  <c r="C24" i="6"/>
  <c r="C44" i="6"/>
  <c r="D44" i="6"/>
  <c r="C34" i="6"/>
  <c r="D34" i="6"/>
  <c r="C61" i="6"/>
  <c r="D61" i="6"/>
  <c r="D55" i="6"/>
  <c r="C55" i="6"/>
  <c r="D54" i="6"/>
  <c r="C54" i="6"/>
  <c r="D58" i="6"/>
  <c r="C58" i="6"/>
  <c r="C52" i="6"/>
  <c r="D52" i="6"/>
  <c r="C57" i="6"/>
  <c r="D57" i="6"/>
  <c r="D48" i="6"/>
  <c r="C48" i="6"/>
  <c r="F50" i="6"/>
  <c r="H50" i="6" s="1"/>
  <c r="H65" i="6" s="1"/>
  <c r="D2" i="6" s="1"/>
  <c r="H49" i="6"/>
  <c r="C53" i="6"/>
  <c r="D53" i="6"/>
  <c r="C49" i="6" l="1"/>
  <c r="D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<sst xmlns="http://schemas.openxmlformats.org/spreadsheetml/2006/main" count="15113" uniqueCount="12831">
  <si>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</si>
  <si>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</si>
  <si>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</si>
  <si>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</si>
  <si>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</si>
  <si>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</si>
  <si>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</si>
  <si>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</si>
  <si>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</si>
  <si>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</si>
  <si>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</si>
  <si>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</si>
  <si>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</si>
  <si>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</si>
  <si>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</si>
  <si>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</si>
  <si>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</si>
  <si>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</si>
  <si>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</si>
  <si>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</si>
  <si>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</si>
  <si>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</si>
  <si>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</si>
  <si>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</si>
  <si>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</si>
  <si>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</si>
  <si>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</si>
  <si>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</si>
  <si>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</si>
  <si>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</si>
  <si>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</si>
  <si>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</si>
  <si>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</si>
  <si>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</si>
  <si>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</si>
  <si>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</si>
  <si>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</si>
  <si>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</si>
  <si>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</si>
  <si>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</si>
  <si>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</si>
  <si>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</si>
  <si>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</si>
  <si>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</si>
  <si>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</si>
  <si>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</si>
  <si>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</si>
  <si>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</si>
  <si>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</si>
  <si>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</si>
  <si>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</si>
  <si>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</si>
  <si>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</si>
  <si>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</si>
  <si>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</si>
  <si>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</si>
  <si>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</si>
  <si>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</si>
  <si>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</si>
  <si>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</si>
  <si>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</si>
  <si>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</si>
  <si>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</si>
  <si>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</si>
  <si>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</si>
  <si>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</si>
  <si>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</si>
  <si>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</si>
  <si>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</si>
  <si>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</si>
  <si>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</si>
  <si>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</si>
  <si>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</si>
  <si>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</si>
  <si>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</si>
  <si>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</si>
  <si>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</si>
  <si>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</si>
  <si>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</si>
  <si>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</si>
  <si>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</si>
  <si>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</si>
  <si>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</si>
  <si>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</si>
  <si>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</si>
  <si>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</si>
  <si>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</si>
  <si>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</si>
  <si>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</si>
  <si>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</si>
  <si>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</si>
  <si>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</si>
  <si>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</si>
  <si>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</si>
  <si>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</si>
  <si>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</si>
  <si>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</si>
  <si>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</si>
  <si>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</si>
  <si>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</si>
  <si>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</si>
  <si>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</si>
  <si>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</si>
  <si>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</si>
  <si>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</si>
  <si>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</si>
  <si>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</si>
  <si>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</si>
  <si>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</si>
  <si>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</si>
  <si>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</si>
  <si>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</si>
  <si>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</si>
  <si>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</si>
  <si>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</si>
  <si>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</si>
  <si>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</si>
  <si>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</si>
  <si>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</si>
  <si>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</si>
  <si>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</si>
  <si>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</si>
  <si>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</si>
  <si>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</si>
  <si>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</si>
  <si>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</si>
  <si>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</si>
  <si>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</si>
  <si>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</si>
  <si>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</si>
  <si>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</si>
  <si>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</si>
  <si>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</si>
  <si>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</si>
  <si>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</si>
  <si>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</si>
  <si>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</si>
  <si>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</si>
  <si>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</si>
  <si>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</si>
  <si>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</si>
  <si>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</si>
  <si>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</si>
  <si>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</si>
  <si>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</si>
  <si>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</si>
  <si>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</si>
  <si>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</si>
  <si>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</si>
  <si>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</si>
  <si>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</si>
  <si>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</si>
  <si>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</si>
  <si>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</si>
  <si>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</si>
  <si>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</si>
  <si>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</si>
  <si>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</si>
  <si>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</si>
  <si>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</si>
  <si>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</si>
  <si>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</si>
  <si>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</si>
  <si>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</si>
  <si>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</si>
  <si>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</si>
  <si>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</si>
  <si>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</si>
  <si>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</si>
  <si>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</si>
  <si>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</si>
  <si>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</si>
  <si>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</si>
  <si>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</si>
  <si>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</si>
  <si>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</si>
  <si>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</si>
  <si>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</si>
  <si>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</si>
  <si>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</si>
  <si>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</si>
  <si>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</si>
  <si>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</si>
  <si>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</si>
  <si>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</si>
  <si>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</si>
  <si>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</si>
  <si>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</si>
  <si>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</si>
  <si>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</si>
  <si>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</si>
  <si>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</si>
  <si>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</si>
  <si>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</si>
  <si>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</si>
  <si>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</si>
  <si>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</si>
  <si>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</si>
  <si>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</si>
  <si>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</si>
  <si>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</si>
  <si>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</si>
  <si>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</si>
  <si>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</si>
  <si>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</si>
  <si>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</si>
  <si>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</si>
  <si>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</si>
  <si>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</si>
  <si>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</si>
  <si>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</si>
  <si>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</si>
  <si>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</si>
  <si>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</si>
  <si>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</si>
  <si>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</si>
  <si>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</si>
  <si>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</si>
  <si>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</si>
  <si>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</si>
  <si>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</si>
  <si>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</si>
  <si>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</si>
  <si>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</si>
  <si>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</si>
  <si>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</si>
  <si>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</si>
  <si>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</si>
  <si>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</si>
  <si>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</si>
  <si>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</si>
  <si>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</si>
  <si>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</si>
  <si>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</si>
  <si>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</si>
  <si>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</si>
  <si>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</si>
  <si>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</si>
  <si>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</si>
  <si>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</si>
  <si>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</si>
  <si>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</si>
  <si>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</si>
  <si>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</si>
  <si>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</si>
  <si>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</si>
  <si>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</si>
  <si>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</si>
  <si>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</si>
  <si>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</si>
  <si>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</si>
  <si>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</si>
  <si>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</si>
  <si>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</si>
  <si>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</si>
  <si>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</si>
  <si>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</si>
  <si>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</si>
  <si>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</si>
  <si>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</si>
  <si>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</si>
  <si>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</si>
  <si>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</si>
  <si>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</si>
  <si>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</si>
  <si>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</si>
  <si>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</si>
  <si>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</si>
  <si>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</si>
  <si>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</si>
  <si>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</si>
  <si>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</si>
  <si>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</si>
  <si>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</si>
  <si>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</si>
  <si>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</si>
  <si>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</si>
  <si>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</si>
  <si>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</si>
  <si>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</si>
  <si>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</si>
  <si>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</si>
  <si>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</si>
  <si>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</si>
  <si>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</si>
  <si>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</si>
  <si>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</si>
  <si>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</si>
  <si>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</si>
  <si>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</si>
  <si>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</si>
  <si>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</si>
  <si>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</si>
  <si>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</si>
  <si>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</si>
  <si>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</si>
  <si>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</si>
  <si>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</si>
  <si>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</si>
  <si>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</si>
  <si>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</si>
  <si>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</si>
  <si>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</si>
  <si>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</si>
  <si>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</si>
  <si>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</si>
  <si>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</si>
  <si>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</si>
  <si>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</si>
  <si>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</si>
  <si>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</si>
  <si>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</si>
  <si>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</si>
  <si>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</si>
  <si>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</si>
  <si>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</si>
  <si>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</si>
  <si>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</si>
  <si>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</si>
  <si>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</si>
  <si>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</si>
  <si>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</si>
  <si>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</si>
  <si>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</si>
  <si>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</si>
  <si>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</si>
  <si>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</si>
  <si>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</si>
  <si>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</si>
  <si>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</si>
  <si>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</si>
  <si>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</si>
  <si>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</si>
  <si>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</si>
  <si>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</si>
  <si>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</si>
  <si>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</si>
  <si>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</si>
  <si>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</si>
  <si>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</si>
  <si>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</si>
  <si>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</si>
  <si>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</si>
  <si>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</si>
  <si>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</si>
  <si>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</si>
  <si>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</si>
  <si>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</si>
  <si>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</si>
  <si>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</si>
  <si>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</si>
  <si>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</si>
  <si>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</si>
  <si>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</si>
  <si>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</si>
  <si>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</si>
  <si>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</si>
  <si>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</si>
  <si>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</si>
  <si>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</si>
  <si>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</si>
  <si>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</si>
  <si>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</si>
  <si>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</si>
  <si>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</si>
  <si>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</si>
  <si>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</si>
  <si>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</si>
  <si>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</si>
  <si>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</si>
  <si>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</si>
  <si>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</si>
  <si>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</si>
  <si>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</si>
  <si>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</si>
  <si>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</si>
  <si>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</si>
  <si>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</si>
  <si>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</si>
  <si>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</si>
  <si>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</si>
  <si>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</si>
  <si>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</si>
  <si>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</si>
  <si>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</si>
  <si>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</si>
  <si>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</si>
  <si>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</si>
  <si>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</si>
  <si>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</si>
  <si>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</si>
  <si>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</si>
  <si>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</si>
  <si>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</si>
  <si>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</si>
  <si>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</si>
  <si>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</si>
  <si>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</si>
  <si>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</si>
  <si>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</si>
  <si>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</si>
  <si>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</si>
  <si>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</si>
  <si>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</si>
  <si>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</si>
  <si>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</si>
  <si>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</si>
  <si>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</si>
  <si>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</si>
  <si>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</si>
  <si>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</si>
  <si>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</si>
  <si>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</si>
  <si>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</si>
  <si>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</si>
  <si>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</si>
  <si>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</si>
  <si>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</si>
  <si>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</si>
  <si>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</si>
  <si>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</si>
  <si>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</si>
  <si>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</si>
  <si>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</si>
  <si>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</si>
  <si>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</si>
  <si>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</si>
  <si>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</si>
  <si>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</si>
  <si>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</si>
  <si>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</si>
  <si>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</si>
  <si>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</si>
  <si>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</si>
  <si>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</si>
  <si>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</si>
  <si>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</si>
  <si>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</si>
  <si>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</si>
  <si>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</si>
  <si>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</si>
  <si>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</si>
  <si>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</si>
  <si>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</si>
  <si>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</si>
  <si>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</si>
  <si>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</si>
  <si>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</si>
  <si>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</si>
  <si>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</si>
  <si>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</si>
  <si>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</si>
  <si>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</si>
  <si>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</si>
  <si>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</si>
  <si>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</si>
  <si>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</si>
  <si>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</si>
  <si>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</si>
  <si>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</si>
  <si>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</si>
  <si>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</si>
  <si>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</si>
  <si>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</si>
  <si>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</si>
  <si>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</si>
  <si>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</si>
  <si>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</si>
  <si>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</si>
  <si>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</si>
  <si>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</si>
  <si>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</si>
  <si>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</si>
  <si>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</si>
  <si>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</si>
  <si>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</si>
  <si>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</si>
  <si>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</si>
  <si>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</si>
  <si>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</si>
  <si>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</si>
  <si>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</si>
  <si>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</si>
  <si>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</si>
  <si>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</si>
  <si>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</si>
  <si>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</si>
  <si>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</si>
  <si>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</si>
  <si>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</si>
  <si>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</si>
  <si>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</si>
  <si>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</si>
  <si>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</si>
  <si>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</si>
  <si>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</si>
  <si>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</si>
  <si>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</si>
  <si>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</si>
  <si>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</si>
  <si>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</si>
  <si>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</si>
  <si>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</si>
  <si>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</si>
  <si>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</si>
  <si>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</si>
  <si>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</si>
  <si>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</si>
  <si>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</si>
  <si>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</si>
  <si>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</si>
  <si>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</si>
  <si>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</si>
  <si>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</si>
  <si>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</si>
  <si>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</si>
  <si>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</si>
  <si>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</si>
  <si>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</si>
  <si>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</si>
  <si>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</si>
  <si>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</si>
  <si>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</si>
  <si>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</si>
  <si>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</si>
  <si>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</si>
  <si>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</si>
  <si>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</si>
  <si>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</si>
  <si>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</si>
  <si>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</si>
  <si>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</si>
  <si>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</si>
  <si>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</si>
  <si>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</si>
  <si>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</si>
  <si>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</si>
  <si>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</si>
  <si>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</si>
  <si>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</si>
  <si>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</si>
  <si>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</si>
  <si>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</si>
  <si>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</si>
  <si>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</si>
  <si>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</si>
  <si>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</si>
  <si>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</si>
  <si>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</si>
  <si>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</si>
  <si>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</si>
  <si>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</si>
  <si>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</si>
  <si>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</si>
  <si>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</si>
  <si>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</si>
  <si>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</si>
  <si>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</si>
  <si>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</si>
  <si>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</si>
  <si>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</si>
  <si>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</si>
  <si>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</si>
  <si>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</si>
  <si>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</si>
  <si>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</si>
  <si>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</si>
  <si>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</si>
  <si>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</si>
  <si>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</si>
  <si>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</si>
  <si>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</si>
  <si>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</si>
  <si>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</si>
  <si>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</si>
  <si>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</si>
  <si>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</si>
  <si>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</si>
  <si>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</si>
  <si>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</si>
  <si>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</si>
  <si>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</si>
  <si>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</si>
  <si>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</si>
  <si>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</si>
  <si>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</si>
  <si>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</si>
  <si>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</si>
  <si>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</si>
  <si>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</si>
  <si>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</si>
  <si>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</si>
  <si>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</si>
  <si>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</si>
  <si>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</si>
  <si>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</si>
  <si>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</si>
  <si>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</si>
  <si>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</si>
  <si>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</si>
  <si>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</si>
  <si>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</si>
  <si>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</si>
  <si>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</si>
  <si>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</si>
  <si>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</si>
  <si>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</si>
  <si>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</si>
  <si>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</si>
  <si>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</si>
  <si>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</si>
  <si>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</si>
  <si>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</si>
  <si>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</si>
  <si>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</si>
  <si>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</si>
  <si>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</si>
  <si>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</si>
  <si>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</si>
  <si>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</si>
  <si>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</si>
  <si>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</si>
  <si>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</si>
  <si>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</si>
  <si>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</si>
  <si>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</si>
  <si>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</si>
  <si>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</si>
  <si>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</si>
  <si>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</si>
  <si>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</si>
  <si>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</si>
  <si>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</si>
  <si>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</si>
  <si>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</si>
  <si>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</si>
  <si>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</si>
  <si>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</si>
  <si>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</si>
  <si>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</si>
  <si>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</si>
  <si>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</si>
  <si>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</si>
  <si>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</si>
  <si>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</si>
  <si>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</si>
  <si>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</si>
  <si>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</si>
  <si>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</si>
  <si>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</si>
  <si>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</si>
  <si>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</si>
  <si>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</si>
  <si>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</si>
  <si>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</si>
  <si>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</si>
  <si>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</si>
  <si>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</si>
  <si>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</si>
  <si>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</si>
  <si>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</si>
  <si>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</si>
  <si>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</si>
  <si>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</si>
  <si>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</si>
  <si>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</si>
  <si>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</si>
  <si>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</si>
  <si>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</si>
  <si>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</si>
  <si>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</si>
  <si>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</si>
  <si>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</si>
  <si>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</si>
  <si>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</si>
  <si>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</si>
  <si>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</si>
  <si>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</si>
  <si>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</si>
  <si>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</si>
  <si>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</si>
  <si>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</si>
  <si>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</si>
  <si>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</si>
  <si>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</si>
  <si>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</si>
  <si>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</si>
  <si>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</si>
  <si>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</si>
  <si>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</si>
  <si>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</si>
  <si>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</si>
  <si>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</si>
  <si>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</si>
  <si>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</si>
  <si>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</si>
  <si>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</si>
  <si>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</si>
  <si>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</si>
  <si>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</si>
  <si>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</si>
  <si>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</si>
  <si>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</si>
  <si>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</si>
  <si>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</si>
  <si>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</si>
  <si>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</si>
  <si>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</si>
  <si>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</si>
  <si>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</si>
  <si>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</si>
  <si>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</si>
  <si>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</si>
  <si>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</si>
  <si>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</si>
  <si>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</si>
  <si>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</si>
  <si>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</si>
  <si>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</si>
  <si>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</si>
  <si>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</si>
  <si>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</si>
  <si>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</si>
  <si>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</si>
  <si>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</si>
  <si>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</si>
  <si>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</si>
  <si>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</si>
  <si>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</si>
  <si>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</si>
  <si>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</si>
  <si>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</si>
  <si>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</si>
  <si>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</si>
  <si>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</si>
  <si>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</si>
  <si>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</si>
  <si>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</si>
  <si>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</si>
  <si>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</si>
  <si>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</si>
  <si>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</si>
  <si>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</si>
  <si>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</si>
  <si>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</si>
  <si>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</si>
  <si>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</si>
  <si>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</si>
  <si>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</si>
  <si>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</si>
  <si>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</si>
  <si>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</si>
  <si>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</si>
  <si>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</si>
  <si>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</si>
  <si>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</si>
  <si>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</si>
  <si>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</si>
  <si>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</si>
  <si>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</si>
  <si>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</si>
  <si>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</si>
  <si>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</si>
  <si>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</si>
  <si>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</si>
  <si>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</si>
  <si>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</si>
  <si>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</si>
  <si>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</si>
  <si>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</si>
  <si>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</si>
  <si>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</si>
  <si>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</si>
  <si>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</si>
  <si>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</si>
  <si>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</si>
  <si>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</si>
  <si>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</si>
  <si>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</si>
  <si>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</si>
  <si>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</si>
  <si>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</si>
  <si>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</si>
  <si>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</si>
  <si>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</si>
  <si>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</si>
  <si>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</si>
  <si>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</si>
  <si>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</si>
  <si>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</si>
  <si>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</si>
  <si>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</si>
  <si>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</si>
  <si>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</si>
  <si>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</si>
  <si>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</si>
  <si>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</si>
  <si>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</si>
  <si>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</si>
  <si>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</si>
  <si>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</si>
  <si>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</si>
  <si>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</si>
  <si>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</si>
  <si>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</si>
  <si>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</si>
  <si>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</si>
  <si>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</si>
  <si>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</si>
  <si>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</si>
  <si>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</si>
  <si>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</si>
  <si>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</si>
  <si>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</si>
  <si>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</si>
  <si>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</si>
  <si>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</si>
  <si>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</si>
  <si>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</si>
  <si>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</si>
  <si>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</si>
  <si>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</si>
  <si>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</si>
  <si>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</si>
  <si>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</si>
  <si>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</si>
  <si>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</si>
  <si>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</si>
  <si>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</si>
  <si>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</si>
  <si>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</si>
  <si>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</si>
  <si>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</si>
  <si>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</si>
  <si>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</si>
  <si>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</si>
  <si>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</si>
  <si>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</si>
  <si>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</si>
  <si>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</si>
  <si>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</si>
  <si>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</si>
  <si>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</si>
  <si>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</si>
  <si>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</si>
  <si>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</si>
  <si>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</si>
  <si>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</si>
  <si>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</si>
  <si>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</si>
  <si>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</si>
  <si>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</si>
  <si>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</si>
  <si>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</si>
  <si>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</si>
  <si>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</si>
  <si>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</si>
  <si>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</si>
  <si>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</si>
  <si>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</si>
  <si>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</si>
  <si>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</si>
  <si>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</si>
  <si>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</si>
  <si>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</si>
  <si>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</si>
  <si>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</si>
  <si>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</si>
  <si>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</si>
  <si>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</si>
  <si>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</si>
  <si>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</si>
  <si>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</si>
  <si>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</si>
  <si>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</si>
  <si>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</si>
  <si>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</si>
  <si>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</si>
  <si>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</si>
  <si>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</si>
  <si>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</si>
  <si>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</si>
  <si>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</si>
  <si>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</si>
  <si>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</si>
  <si>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</si>
  <si>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</si>
  <si>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</si>
  <si>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</si>
  <si>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</si>
  <si>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</si>
  <si>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</si>
  <si>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</si>
  <si>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</si>
  <si>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</si>
  <si>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</si>
  <si>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</si>
  <si>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</si>
  <si>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</si>
  <si>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</si>
  <si>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</si>
  <si>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</si>
  <si>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</si>
  <si>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</si>
  <si>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</si>
  <si>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</si>
  <si>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</si>
  <si>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</si>
  <si>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</si>
  <si>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</si>
  <si>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</si>
  <si>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</si>
  <si>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</si>
  <si>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</si>
  <si>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</si>
  <si>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</si>
  <si>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</si>
  <si>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</si>
  <si>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</si>
  <si>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</si>
  <si>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</si>
  <si>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</si>
  <si>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</si>
  <si>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</si>
  <si>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</si>
  <si>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</si>
  <si>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</si>
  <si>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</si>
  <si>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</si>
  <si>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</si>
  <si>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</si>
  <si>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</si>
  <si>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</si>
  <si>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</si>
  <si>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</si>
  <si>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</si>
  <si>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</si>
  <si>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</si>
  <si>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</si>
  <si>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</si>
  <si>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</si>
  <si>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</si>
  <si>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</si>
  <si>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</si>
  <si>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</si>
  <si>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</si>
  <si>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</si>
  <si>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</si>
  <si>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</si>
  <si>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</si>
  <si>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</si>
  <si>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</si>
  <si>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</si>
  <si>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</si>
  <si>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</si>
  <si>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</si>
  <si>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</si>
  <si>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</si>
  <si>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</si>
  <si>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</si>
  <si>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</si>
  <si>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</si>
  <si>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</si>
  <si>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</si>
  <si>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</si>
  <si>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</si>
  <si>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</si>
  <si>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</si>
  <si>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</si>
  <si>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</si>
  <si>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</si>
  <si>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</si>
  <si>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</si>
  <si>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</si>
  <si>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</si>
  <si>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</si>
  <si>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</si>
  <si>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</si>
  <si>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</si>
  <si>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</si>
  <si>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</si>
  <si>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</si>
  <si>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</si>
  <si>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</si>
  <si>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</si>
  <si>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</si>
  <si>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</si>
  <si>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</si>
  <si>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</si>
  <si>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</si>
  <si>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</si>
  <si>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</si>
  <si>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</si>
  <si>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</si>
  <si>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</si>
  <si>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</si>
  <si>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</si>
  <si>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</si>
  <si>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</si>
  <si>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</si>
  <si>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</si>
  <si>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</si>
  <si>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</si>
  <si>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</si>
  <si>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</si>
  <si>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</si>
  <si>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</si>
  <si>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</si>
  <si>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</si>
  <si>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</si>
  <si>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</si>
  <si>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</si>
  <si>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</si>
  <si>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</si>
  <si>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</si>
  <si>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</si>
  <si>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</si>
  <si>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</si>
  <si>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</si>
  <si>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</si>
  <si>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</si>
  <si>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</si>
  <si>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</si>
  <si>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</si>
  <si>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</si>
  <si>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</si>
  <si>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</si>
  <si>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</si>
  <si>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</si>
  <si>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</si>
  <si>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</si>
  <si>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</si>
  <si>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</si>
  <si>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</si>
  <si>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</si>
  <si>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</si>
  <si>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</si>
  <si>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</si>
  <si>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</si>
  <si>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</si>
  <si>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</si>
  <si>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</si>
  <si>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</si>
  <si>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</si>
  <si>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</si>
  <si>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</si>
  <si>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</si>
  <si>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</si>
  <si>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</si>
  <si>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</si>
  <si>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</si>
  <si>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</si>
  <si>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</si>
  <si>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</si>
  <si>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</si>
  <si>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</si>
  <si>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</si>
  <si>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</si>
  <si>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</si>
  <si>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</si>
  <si>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</si>
  <si>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</si>
  <si>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</si>
  <si>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</si>
  <si>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</si>
  <si>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</si>
  <si>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</si>
  <si>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</si>
  <si>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</si>
  <si>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</si>
  <si>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</si>
  <si>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</si>
  <si>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</si>
  <si>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</si>
  <si>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</si>
  <si>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</si>
  <si>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</si>
  <si>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</si>
  <si>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</si>
  <si>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</si>
  <si>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</si>
  <si>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</si>
  <si>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</si>
  <si>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</si>
  <si>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</si>
  <si>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</si>
  <si>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</si>
  <si>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</si>
  <si>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</si>
  <si>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</si>
  <si>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</si>
  <si>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</si>
  <si>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</si>
  <si>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</si>
  <si>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</si>
  <si>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</si>
  <si>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</si>
  <si>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</si>
  <si>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</si>
  <si>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</si>
  <si>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</si>
  <si>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</si>
  <si>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</si>
  <si>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</si>
  <si>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</si>
  <si>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</si>
  <si>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</si>
  <si>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</si>
  <si>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</si>
  <si>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</si>
  <si>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</si>
  <si>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</si>
  <si>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</si>
  <si>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</si>
  <si>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</si>
  <si>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</si>
  <si>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</si>
  <si>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</si>
  <si>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</si>
  <si>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</si>
  <si>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</si>
  <si>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</si>
  <si>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</si>
  <si>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</si>
  <si>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</si>
  <si>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</si>
  <si>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</si>
  <si>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</si>
  <si>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</si>
  <si>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</si>
  <si>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</si>
  <si>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</si>
  <si>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</si>
  <si>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</si>
  <si>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</si>
  <si>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</si>
  <si>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</si>
  <si>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</si>
  <si>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</si>
  <si>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</si>
  <si>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</si>
  <si>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</si>
  <si>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</si>
  <si>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</si>
  <si>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</si>
  <si>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</si>
  <si>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</si>
  <si>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</si>
  <si>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</si>
  <si>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</si>
  <si>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</si>
  <si>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</si>
  <si>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</si>
  <si>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</si>
  <si>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</si>
  <si>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</si>
  <si>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</si>
  <si>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</si>
  <si>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</si>
  <si>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</si>
  <si>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</si>
  <si>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</si>
  <si>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</si>
  <si>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</si>
  <si>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</si>
  <si>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</si>
  <si>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</si>
  <si>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</si>
  <si>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</si>
  <si>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</si>
  <si>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</si>
  <si>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</si>
  <si>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</si>
  <si>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</si>
  <si>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</si>
  <si>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</si>
  <si>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</si>
  <si>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</si>
  <si>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</si>
  <si>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</si>
  <si>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</si>
  <si>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</si>
  <si>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</si>
  <si>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</si>
  <si>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</si>
  <si>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</si>
  <si>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</si>
  <si>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</si>
  <si>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</si>
  <si>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</si>
  <si>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</si>
  <si>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</si>
  <si>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</si>
  <si>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</si>
  <si>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</si>
  <si>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</si>
  <si>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</si>
  <si>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</si>
  <si>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</si>
  <si>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</si>
  <si>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</si>
  <si>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</si>
  <si>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</si>
  <si>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</si>
  <si>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</si>
  <si>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</si>
  <si>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</si>
  <si>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</si>
  <si>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</si>
  <si>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</si>
  <si>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</si>
  <si>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</si>
  <si>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</si>
  <si>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</si>
  <si>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</si>
  <si>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</si>
  <si>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</si>
  <si>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</si>
  <si>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</si>
  <si>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</si>
  <si>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</si>
  <si>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</si>
  <si>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</si>
  <si>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</si>
  <si>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</si>
  <si>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</si>
  <si>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</si>
  <si>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</si>
  <si>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</si>
  <si>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</si>
  <si>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</si>
  <si>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</si>
  <si>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</si>
  <si>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</si>
  <si>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</si>
  <si>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</si>
  <si>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</si>
  <si>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</si>
  <si>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</si>
  <si>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</si>
  <si>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</si>
  <si>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</si>
  <si>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</si>
  <si>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</si>
  <si>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</si>
  <si>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</si>
  <si>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</si>
  <si>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</si>
  <si>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</si>
  <si>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</si>
  <si>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</si>
  <si>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</si>
  <si>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</si>
  <si>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</si>
  <si>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</si>
  <si>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</si>
  <si>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</si>
  <si>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</si>
  <si>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</si>
  <si>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</si>
  <si>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</si>
  <si>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</si>
  <si>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</si>
  <si>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</si>
  <si>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</si>
  <si>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</si>
  <si>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</si>
  <si>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</si>
  <si>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</si>
  <si>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</si>
  <si>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</si>
  <si>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</si>
  <si>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</si>
  <si>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</si>
  <si>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</si>
  <si>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</si>
  <si>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</si>
  <si>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</si>
  <si>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</si>
  <si>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</si>
  <si>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</si>
  <si>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</si>
  <si>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</si>
  <si>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</si>
  <si>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</si>
  <si>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</si>
  <si>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</si>
  <si>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</si>
  <si>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</si>
  <si>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</si>
  <si>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</si>
  <si>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</si>
  <si>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</si>
  <si>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</si>
  <si>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</si>
  <si>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</si>
  <si>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</si>
  <si>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</si>
  <si>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</si>
  <si>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</si>
  <si>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</si>
  <si>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</si>
  <si>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</si>
  <si>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</si>
  <si>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</si>
  <si>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</si>
  <si>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</si>
  <si>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</si>
  <si>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</si>
  <si>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</si>
  <si>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</si>
  <si>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</si>
  <si>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</si>
  <si>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</si>
  <si>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</si>
  <si>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</si>
  <si>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</si>
  <si>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</si>
  <si>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</si>
  <si>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</si>
  <si>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</si>
  <si>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</si>
  <si>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</si>
  <si>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</si>
  <si>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</si>
  <si>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</si>
  <si>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</si>
  <si>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</si>
  <si>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</si>
  <si>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</si>
  <si>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</si>
  <si>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</si>
  <si>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</si>
  <si>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</si>
  <si>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</si>
  <si>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</si>
  <si>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</si>
  <si>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</si>
  <si>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</si>
  <si>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</si>
  <si>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</si>
  <si>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</si>
  <si>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</si>
  <si>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</si>
  <si>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</si>
  <si>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</si>
  <si>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</si>
  <si>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</si>
  <si>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</si>
  <si>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</si>
  <si>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</si>
  <si>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</si>
  <si>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</si>
  <si>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</si>
  <si>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</si>
  <si>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</si>
  <si>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</si>
  <si>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</si>
  <si>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</si>
  <si>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</si>
  <si>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</si>
  <si>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</si>
  <si>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</si>
  <si>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</si>
  <si>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</si>
  <si>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</si>
  <si>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</si>
  <si>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</si>
  <si>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</si>
  <si>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</si>
  <si>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</si>
  <si>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</si>
  <si>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</si>
  <si>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</si>
  <si>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</si>
  <si>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</si>
  <si>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</si>
  <si>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</si>
  <si>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</si>
  <si>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</si>
  <si>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</si>
  <si>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</si>
  <si>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</si>
  <si>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</si>
  <si>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</si>
  <si>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</si>
  <si>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</si>
  <si>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</si>
  <si>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</si>
  <si>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</si>
  <si>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</si>
  <si>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</si>
  <si>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</si>
  <si>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</si>
  <si>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</si>
  <si>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</si>
  <si>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</si>
  <si>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</si>
  <si>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</si>
  <si>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</si>
  <si>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</si>
  <si>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</si>
  <si>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</si>
  <si>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</si>
  <si>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</si>
  <si>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</si>
  <si>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</si>
  <si>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</si>
  <si>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</si>
  <si>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</si>
  <si>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</si>
  <si>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</si>
  <si>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</si>
  <si>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</si>
  <si>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</si>
  <si>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</si>
  <si>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</si>
  <si>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</si>
  <si>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</si>
  <si>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</si>
  <si>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</si>
  <si>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</si>
  <si>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</si>
  <si>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</si>
  <si>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</si>
  <si>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</si>
  <si>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</si>
  <si>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</si>
  <si>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</si>
  <si>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</si>
  <si>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</si>
  <si>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</si>
  <si>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</si>
  <si>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</si>
  <si>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</si>
  <si>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</si>
  <si>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</si>
  <si>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</si>
  <si>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</si>
  <si>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</si>
  <si>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</si>
  <si>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</si>
  <si>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</si>
  <si>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</si>
  <si>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</si>
  <si>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</si>
  <si>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</si>
  <si>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</si>
  <si>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</si>
  <si>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</si>
  <si>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</si>
  <si>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</si>
  <si>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</si>
  <si>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</si>
  <si>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</si>
  <si>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</si>
  <si>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</si>
  <si>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</si>
  <si>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</si>
  <si>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</si>
  <si>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</si>
  <si>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</si>
  <si>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</si>
  <si>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</si>
  <si>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</si>
  <si>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</si>
  <si>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</si>
  <si>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</si>
  <si>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</si>
  <si>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</si>
  <si>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</si>
  <si>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</si>
  <si>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</si>
  <si>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</si>
  <si>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</si>
  <si>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</si>
  <si>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</si>
  <si>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</si>
  <si>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</si>
  <si>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</si>
  <si>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</si>
  <si>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</si>
  <si>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</si>
  <si>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</si>
  <si>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</si>
  <si>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</si>
  <si>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</si>
  <si>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</si>
  <si>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</si>
  <si>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</si>
  <si>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</si>
  <si>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</si>
  <si>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</si>
  <si>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</si>
  <si>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</si>
  <si>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</si>
  <si>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</si>
  <si>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</si>
  <si>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</si>
  <si>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</si>
  <si>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</si>
  <si>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</si>
  <si>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</si>
  <si>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</si>
  <si>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</si>
  <si>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</si>
  <si>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</si>
  <si>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</si>
  <si>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</si>
  <si>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</si>
  <si>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</si>
  <si>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</si>
  <si>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</si>
  <si>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</si>
  <si>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</si>
  <si>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</si>
  <si>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</si>
  <si>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</si>
  <si>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</si>
  <si>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</si>
  <si>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</si>
  <si>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</si>
  <si>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</si>
  <si>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</si>
  <si>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</si>
  <si>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</si>
  <si>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</si>
  <si>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</si>
  <si>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</si>
  <si>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</si>
  <si>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</si>
  <si>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</si>
  <si>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</si>
  <si>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</si>
  <si>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</si>
  <si>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</si>
  <si>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</si>
  <si>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</si>
  <si>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</si>
  <si>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</si>
  <si>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</si>
  <si>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</si>
  <si>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</si>
  <si>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</si>
  <si>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</si>
  <si>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</si>
  <si>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</si>
  <si>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</si>
  <si>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</si>
  <si>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</si>
  <si>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</si>
  <si>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</si>
  <si>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</si>
  <si>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</si>
  <si>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</si>
  <si>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</si>
  <si>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</si>
  <si>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</si>
  <si>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</si>
  <si>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</si>
  <si>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</si>
  <si>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</si>
  <si>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</si>
  <si>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</si>
  <si>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</si>
  <si>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</si>
  <si>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</si>
  <si>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</si>
  <si>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</si>
  <si>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</si>
  <si>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</si>
  <si>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</si>
  <si>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</si>
  <si>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</si>
  <si>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</si>
  <si>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</si>
  <si>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</si>
  <si>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</si>
  <si>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</si>
  <si>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</si>
  <si>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</si>
  <si>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</si>
  <si>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</si>
  <si>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</si>
  <si>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</si>
  <si>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</si>
  <si>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</si>
  <si>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</si>
  <si>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</si>
  <si>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</si>
  <si>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</si>
  <si>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</si>
  <si>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</si>
  <si>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</si>
  <si>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</si>
  <si>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</si>
  <si>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</si>
  <si>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</si>
  <si>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</si>
  <si>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</si>
  <si>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</si>
  <si>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</si>
  <si>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</si>
  <si>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</si>
  <si>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</si>
  <si>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</si>
  <si>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</si>
  <si>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</si>
  <si>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</si>
  <si>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</si>
  <si>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</si>
  <si>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</si>
  <si>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</si>
  <si>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</si>
  <si>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</si>
  <si>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</si>
  <si>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</si>
  <si>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</si>
  <si>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</si>
  <si>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</si>
  <si>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</si>
  <si>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</si>
  <si>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</si>
  <si>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</si>
  <si>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</si>
  <si>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</si>
  <si>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</si>
  <si>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</si>
  <si>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</si>
  <si>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</si>
  <si>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</si>
  <si>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</si>
  <si>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</si>
  <si>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</si>
  <si>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</si>
  <si>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</si>
  <si>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</si>
  <si>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</si>
  <si>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</si>
  <si>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</si>
  <si>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</si>
  <si>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</si>
  <si>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</si>
  <si>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</si>
  <si>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</si>
  <si>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</si>
  <si>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</si>
  <si>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</si>
  <si>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</si>
  <si>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</si>
  <si>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</si>
  <si>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</si>
  <si>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</si>
  <si>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</si>
  <si>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</si>
  <si>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</si>
  <si>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</si>
  <si>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</si>
  <si>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</si>
  <si>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</si>
  <si>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</si>
  <si>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</si>
  <si>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</si>
  <si>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</si>
  <si>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</si>
  <si>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</si>
  <si>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</si>
  <si>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</si>
  <si>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</si>
  <si>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</si>
  <si>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</si>
  <si>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</si>
  <si>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</si>
  <si>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</si>
  <si>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</si>
  <si>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</si>
  <si>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</si>
  <si>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</si>
  <si>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</si>
  <si>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</si>
  <si>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</si>
  <si>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</si>
  <si>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</si>
  <si>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</si>
  <si>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</si>
  <si>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</si>
  <si>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</si>
  <si>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</si>
  <si>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</si>
  <si>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</si>
  <si>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</si>
  <si>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</si>
  <si>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</si>
  <si>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</si>
  <si>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</si>
  <si>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</si>
  <si>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</si>
  <si>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</si>
  <si>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</si>
  <si>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</si>
  <si>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</si>
  <si>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</si>
  <si>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</si>
  <si>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</si>
  <si>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</si>
  <si>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</si>
  <si>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</si>
  <si>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</si>
  <si>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</si>
  <si>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</si>
  <si>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</si>
  <si>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</si>
  <si>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</si>
  <si>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</si>
  <si>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</si>
  <si>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</si>
  <si>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</si>
  <si>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</si>
  <si>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</si>
  <si>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</si>
  <si>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</si>
  <si>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</si>
  <si>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</si>
  <si>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</si>
  <si>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</si>
  <si>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</si>
  <si>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</si>
  <si>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</si>
  <si>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</si>
  <si>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</si>
  <si>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</si>
  <si>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</si>
  <si>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</si>
  <si>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</si>
  <si>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</si>
  <si>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</si>
  <si>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</si>
  <si>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</si>
  <si>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</si>
  <si>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</si>
  <si>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</si>
  <si>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</si>
  <si>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</si>
  <si>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</si>
  <si>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</si>
  <si>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</si>
  <si>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</si>
  <si>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</si>
  <si>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</si>
  <si>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</si>
  <si>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</si>
  <si>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</si>
  <si>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</si>
  <si>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</si>
  <si>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</si>
  <si>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</si>
  <si>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</si>
  <si>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</si>
  <si>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</si>
  <si>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</si>
  <si>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</si>
  <si>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</si>
  <si>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</si>
  <si>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</si>
  <si>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</si>
  <si>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</si>
  <si>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</si>
  <si>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</si>
  <si>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</si>
  <si>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</si>
  <si>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</si>
  <si>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</si>
  <si>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</si>
  <si>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</si>
  <si>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</si>
  <si>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</si>
  <si>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</si>
  <si>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</si>
  <si>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</si>
  <si>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</si>
  <si>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</si>
  <si>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</si>
  <si>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</si>
  <si>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</si>
  <si>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</si>
  <si>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</si>
  <si>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</si>
  <si>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</si>
  <si>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</si>
  <si>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</si>
  <si>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</si>
  <si>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</si>
  <si>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</si>
  <si>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</si>
  <si>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</si>
  <si>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</si>
  <si>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</si>
  <si>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</si>
  <si>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</si>
  <si>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</si>
  <si>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</si>
  <si>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</si>
  <si>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</si>
  <si>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</si>
  <si>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</si>
  <si>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</si>
  <si>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</si>
  <si>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</si>
  <si>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</si>
  <si>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</si>
  <si>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</si>
  <si>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</si>
  <si>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</si>
  <si>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</si>
  <si>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</si>
  <si>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</si>
  <si>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</si>
  <si>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</si>
  <si>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</si>
  <si>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</si>
  <si>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</si>
  <si>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</si>
  <si>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</si>
  <si>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</si>
  <si>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</si>
  <si>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</si>
  <si>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</si>
  <si>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</si>
  <si>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</si>
  <si>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</si>
  <si>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</si>
  <si>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</si>
  <si>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</si>
  <si>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</si>
  <si>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</si>
  <si>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</si>
  <si>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</si>
  <si>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</si>
  <si>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</si>
  <si>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</si>
  <si>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</si>
  <si>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</si>
  <si>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</si>
  <si>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</si>
  <si>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</si>
  <si>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</si>
  <si>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</si>
  <si>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</si>
  <si>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</si>
  <si>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</si>
  <si>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</si>
  <si>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</si>
  <si>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</si>
  <si>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</si>
  <si>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</si>
  <si>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</si>
  <si>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</si>
  <si>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</si>
  <si>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</si>
  <si>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</si>
  <si>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</si>
  <si>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</si>
  <si>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</si>
  <si>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</si>
  <si>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</si>
  <si>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</si>
  <si>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</si>
  <si>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</si>
  <si>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</si>
  <si>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</si>
  <si>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</si>
  <si>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</si>
  <si>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</si>
  <si>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</si>
  <si>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</si>
  <si>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</si>
  <si>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</si>
  <si>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</si>
  <si>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</si>
  <si>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</si>
  <si>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</si>
  <si>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</si>
  <si>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</si>
  <si>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</si>
  <si>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</si>
  <si>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</si>
  <si>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</si>
  <si>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</si>
  <si>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</si>
  <si>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</si>
  <si>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</si>
  <si>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</si>
  <si>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</si>
  <si>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</si>
  <si>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</si>
  <si>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</si>
  <si>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</si>
  <si>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</si>
  <si>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</si>
  <si>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</si>
  <si>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</si>
  <si>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</si>
  <si>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</si>
  <si>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</si>
  <si>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</si>
  <si>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</si>
  <si>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</si>
  <si>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</si>
  <si>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</si>
  <si>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</si>
  <si>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</si>
  <si>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</si>
  <si>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</si>
  <si>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</si>
  <si>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</si>
  <si>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</si>
  <si>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</si>
  <si>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</si>
  <si>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</si>
  <si>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</si>
  <si>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</si>
  <si>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</si>
  <si>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</si>
  <si>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</si>
  <si>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</si>
  <si>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</si>
  <si>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</si>
  <si>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</si>
  <si>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</si>
  <si>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</si>
  <si>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</si>
  <si>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</si>
  <si>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</si>
  <si>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</si>
  <si>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</si>
  <si>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</si>
  <si>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</si>
  <si>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</si>
  <si>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</si>
  <si>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</si>
  <si>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</si>
  <si>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</si>
  <si>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</si>
  <si>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</si>
  <si>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</si>
  <si>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</si>
  <si>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</si>
  <si>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</si>
  <si>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</si>
  <si>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</si>
  <si>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</si>
  <si>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</si>
  <si>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</si>
  <si>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</si>
  <si>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</si>
  <si>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</si>
  <si>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</si>
  <si>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</si>
  <si>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</si>
  <si>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</si>
  <si>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</si>
  <si>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</si>
  <si>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</si>
  <si>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</si>
  <si>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</si>
  <si>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</si>
  <si>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</si>
  <si>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</si>
  <si>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</si>
  <si>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</si>
  <si>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</si>
  <si>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</si>
  <si>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</si>
  <si>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</si>
  <si>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</si>
  <si>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</si>
  <si>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</si>
  <si>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</si>
  <si>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</si>
  <si>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</si>
  <si>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</si>
  <si>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</si>
  <si>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</si>
  <si>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</si>
  <si>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</si>
  <si>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</si>
  <si>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</si>
  <si>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</si>
  <si>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</si>
  <si>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</si>
  <si>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</si>
  <si>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</si>
  <si>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</si>
  <si>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</si>
  <si>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</si>
  <si>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</si>
  <si>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</si>
  <si>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</si>
  <si>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</si>
  <si>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</si>
  <si>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</si>
  <si>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</si>
  <si>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</si>
  <si>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</si>
  <si>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</si>
  <si>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</si>
  <si>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</si>
  <si>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</si>
  <si>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</si>
  <si>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</si>
  <si>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</si>
  <si>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</si>
  <si>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</si>
  <si>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</si>
  <si>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</si>
  <si>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</si>
  <si>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</si>
  <si>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</si>
  <si>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</si>
  <si>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</si>
  <si>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</si>
  <si>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</si>
  <si>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</si>
  <si>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</si>
  <si>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</si>
  <si>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</si>
  <si>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</si>
  <si>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</si>
  <si>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</si>
  <si>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</si>
  <si>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</si>
  <si>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</si>
  <si>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</si>
  <si>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</si>
  <si>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</si>
  <si>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</si>
  <si>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</si>
  <si>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</si>
  <si>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</si>
  <si>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</si>
  <si>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</si>
  <si>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</si>
  <si>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</si>
  <si>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</si>
  <si>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</si>
  <si>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</si>
  <si>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</si>
  <si>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</si>
  <si>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</si>
  <si>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</si>
  <si>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</si>
  <si>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</si>
  <si>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</si>
  <si>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</si>
  <si>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</si>
  <si>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</si>
  <si>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</si>
  <si>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</si>
  <si>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</si>
  <si>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</si>
  <si>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</si>
  <si>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</si>
  <si>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</si>
  <si>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</si>
  <si>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</si>
  <si>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</si>
  <si>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</si>
  <si>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</si>
  <si>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</si>
  <si>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</si>
  <si>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</si>
  <si>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</si>
  <si>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</si>
  <si>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</si>
  <si>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</si>
  <si>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</si>
  <si>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</si>
  <si>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</si>
  <si>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</si>
  <si>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</si>
  <si>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</si>
  <si>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</si>
  <si>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</si>
  <si>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</si>
  <si>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</si>
  <si>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</si>
  <si>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</si>
  <si>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</si>
  <si>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</si>
  <si>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</si>
  <si>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</si>
  <si>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</si>
  <si>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</si>
  <si>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</si>
  <si>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</si>
  <si>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</si>
  <si>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</si>
  <si>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</si>
  <si>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</si>
  <si>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</si>
  <si>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</si>
  <si>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</si>
  <si>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</si>
  <si>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</si>
  <si>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</si>
  <si>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</si>
  <si>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</si>
  <si>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</si>
  <si>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</si>
  <si>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</si>
  <si>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</si>
  <si>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</si>
  <si>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</si>
  <si>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</si>
  <si>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</si>
  <si>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</si>
  <si>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</si>
  <si>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</si>
  <si>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</si>
  <si>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</si>
  <si>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</si>
  <si>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</si>
  <si>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</si>
  <si>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</si>
  <si>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</si>
  <si>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</si>
  <si>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</si>
  <si>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</si>
  <si>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</si>
  <si>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</si>
  <si>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</si>
  <si>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</si>
  <si>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</si>
  <si>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</si>
  <si>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</si>
  <si>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</si>
  <si>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</si>
  <si>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</si>
  <si>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</si>
  <si>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</si>
  <si>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</si>
  <si>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</si>
  <si>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</si>
  <si>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</si>
  <si>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</si>
  <si>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</si>
  <si>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</si>
  <si>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</si>
  <si>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</si>
  <si>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</si>
  <si>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</si>
  <si>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</si>
  <si>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</si>
  <si>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</si>
  <si>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</si>
  <si>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</si>
  <si>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</si>
  <si>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</si>
  <si>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</si>
  <si>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</si>
  <si>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</si>
  <si>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</si>
  <si>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</si>
  <si>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</si>
  <si>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</si>
  <si>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</si>
  <si>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</si>
  <si>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</si>
  <si>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</si>
  <si>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</si>
  <si>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</si>
  <si>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</si>
  <si>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</si>
  <si>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</si>
  <si>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</si>
  <si>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</si>
  <si>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</si>
  <si>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</si>
  <si>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</si>
  <si>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</si>
  <si>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</si>
  <si>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</si>
  <si>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</si>
  <si>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</si>
  <si>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</si>
  <si>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</si>
  <si>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</si>
  <si>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</si>
  <si>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</si>
  <si>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</si>
  <si>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</si>
  <si>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</si>
  <si>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</si>
  <si>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</si>
  <si>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</si>
  <si>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</si>
  <si>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</si>
  <si>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</si>
  <si>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</si>
  <si>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</si>
  <si>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</si>
  <si>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</si>
  <si>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</si>
  <si>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</si>
  <si>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</si>
  <si>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</si>
  <si>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</si>
  <si>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</si>
  <si>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</si>
  <si>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</si>
  <si>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</si>
  <si>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</si>
  <si>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</si>
  <si>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</si>
  <si>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</si>
  <si>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</si>
  <si>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</si>
  <si>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</si>
  <si>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</si>
  <si>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</si>
  <si>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</si>
  <si>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</si>
  <si>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</si>
  <si>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</si>
  <si>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</si>
  <si>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</si>
  <si>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</si>
  <si>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</si>
  <si>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</si>
  <si>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</si>
  <si>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</si>
  <si>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</si>
  <si>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</si>
  <si>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</si>
  <si>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</si>
  <si>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</si>
  <si>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</si>
  <si>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</si>
  <si>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</si>
  <si>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</si>
  <si>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</si>
  <si>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</si>
  <si>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</si>
  <si>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</si>
  <si>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</si>
  <si>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</si>
  <si>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</si>
  <si>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</si>
  <si>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</si>
  <si>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</si>
  <si>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</si>
  <si>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</si>
  <si>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</si>
  <si>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</si>
  <si>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</si>
  <si>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</si>
  <si>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</si>
  <si>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</si>
  <si>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</si>
  <si>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</si>
  <si>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</si>
  <si>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</si>
  <si>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</si>
  <si>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</si>
  <si>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</si>
  <si>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</si>
  <si>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</si>
  <si>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</si>
  <si>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</si>
  <si>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</si>
  <si>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</si>
  <si>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</si>
  <si>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</si>
  <si>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</si>
  <si>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</si>
  <si>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</si>
  <si>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</si>
  <si>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</si>
  <si>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</si>
  <si>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</si>
  <si>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</si>
  <si>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</si>
  <si>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</si>
  <si>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</si>
  <si>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</si>
  <si>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</si>
  <si>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</si>
  <si>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</si>
  <si>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</si>
  <si>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</si>
  <si>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</si>
  <si>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</si>
  <si>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</si>
  <si>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</si>
  <si>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</si>
  <si>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</si>
  <si>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</si>
  <si>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</si>
  <si>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</si>
  <si>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</si>
  <si>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</si>
  <si>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</si>
  <si>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</si>
  <si>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</si>
  <si>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</si>
  <si>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</si>
  <si>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</si>
  <si>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</si>
  <si>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</si>
  <si>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</si>
  <si>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</si>
  <si>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</si>
  <si>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</si>
  <si>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</si>
  <si>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</si>
  <si>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</si>
  <si>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</si>
  <si>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</si>
  <si>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</si>
  <si>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</si>
  <si>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</si>
  <si>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</si>
  <si>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</si>
  <si>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</si>
  <si>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</si>
  <si>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</si>
  <si>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</si>
  <si>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</si>
  <si>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</si>
  <si>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</si>
  <si>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</si>
  <si>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</si>
  <si>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</si>
  <si>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</si>
  <si>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</si>
  <si>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</si>
  <si>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</si>
  <si>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</si>
  <si>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</si>
  <si>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</si>
  <si>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</si>
  <si>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</si>
  <si>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</si>
  <si>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</si>
  <si>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</si>
  <si>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</si>
  <si>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</si>
  <si>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</si>
  <si>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</si>
  <si>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</si>
  <si>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</si>
  <si>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</si>
  <si>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</si>
  <si>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</si>
  <si>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</si>
  <si>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</si>
  <si>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</si>
  <si>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</si>
  <si>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</si>
  <si>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</si>
  <si>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</si>
  <si>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</si>
  <si>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</si>
  <si>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</si>
  <si>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</si>
  <si>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</si>
  <si>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</si>
  <si>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</si>
  <si>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</si>
  <si>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</si>
  <si>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</si>
  <si>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</si>
  <si>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</si>
  <si>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</si>
  <si>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</si>
  <si>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</si>
  <si>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</si>
  <si>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</si>
  <si>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</si>
  <si>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</si>
  <si>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</si>
  <si>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</si>
  <si>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</si>
  <si>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</si>
  <si>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</si>
  <si>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</si>
  <si>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</si>
  <si>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</si>
  <si>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</si>
  <si>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</si>
  <si>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</si>
  <si>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</si>
  <si>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</si>
  <si>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</si>
  <si>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</si>
  <si>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</si>
  <si>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</si>
  <si>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</si>
  <si>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</si>
  <si>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</si>
  <si>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</si>
  <si>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</si>
  <si>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</si>
  <si>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</si>
  <si>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</si>
  <si>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</si>
  <si>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</si>
  <si>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</si>
  <si>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</si>
  <si>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</si>
  <si>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</si>
  <si>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</si>
  <si>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</si>
  <si>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</si>
  <si>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</si>
  <si>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</si>
  <si>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</si>
  <si>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</si>
  <si>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</si>
  <si>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</si>
  <si>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</si>
  <si>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</si>
  <si>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</si>
  <si>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</si>
  <si>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</si>
  <si>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</si>
  <si>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</si>
  <si>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</si>
  <si>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</si>
  <si>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</si>
  <si>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</si>
  <si>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</si>
  <si>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</si>
  <si>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</si>
  <si>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</si>
  <si>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</si>
  <si>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</si>
  <si>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</si>
  <si>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</si>
  <si>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</si>
  <si>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</si>
  <si>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</si>
  <si>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</si>
  <si>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</si>
  <si>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</si>
  <si>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</si>
  <si>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</si>
  <si>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</si>
  <si>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</si>
  <si>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</si>
  <si>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</si>
  <si>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</si>
  <si>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</si>
  <si>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</si>
  <si>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</si>
  <si>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</si>
  <si>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</si>
  <si>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</si>
  <si>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</si>
  <si>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</si>
  <si>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</si>
  <si>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</si>
  <si>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</si>
  <si>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</si>
  <si>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</si>
  <si>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</si>
  <si>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</si>
  <si>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</si>
  <si>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</si>
  <si>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</si>
  <si>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</si>
  <si>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</si>
  <si>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</si>
  <si>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</si>
  <si>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</si>
  <si>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</si>
  <si>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</si>
  <si>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</si>
  <si>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</si>
  <si>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</si>
  <si>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</si>
  <si>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</si>
  <si>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</si>
  <si>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</si>
  <si>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</si>
  <si>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</si>
  <si>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</si>
  <si>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</si>
  <si>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</si>
  <si>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</si>
  <si>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</si>
  <si>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</si>
  <si>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</si>
  <si>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</si>
  <si>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</si>
  <si>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</si>
  <si>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</si>
  <si>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</si>
  <si>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</si>
  <si>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</si>
  <si>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</si>
  <si>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</si>
  <si>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</si>
  <si>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</si>
  <si>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</si>
  <si>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</si>
  <si>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</si>
  <si>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</si>
  <si>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</si>
  <si>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</si>
  <si>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</si>
  <si>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</si>
  <si>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</si>
  <si>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</si>
  <si>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</si>
  <si>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</si>
  <si>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</si>
  <si>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</si>
  <si>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</si>
  <si>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</si>
  <si>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</si>
  <si>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</si>
  <si>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</si>
  <si>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</si>
  <si>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</si>
  <si>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</si>
  <si>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</si>
  <si>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</si>
  <si>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</si>
  <si>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</si>
  <si>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</si>
  <si>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</si>
  <si>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</si>
  <si>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</si>
  <si>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</si>
  <si>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</si>
  <si>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</si>
  <si>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</si>
  <si>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</si>
  <si>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</si>
  <si>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</si>
  <si>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</si>
  <si>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</si>
  <si>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</si>
  <si>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</si>
  <si>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</si>
  <si>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</si>
  <si>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</si>
  <si>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</si>
  <si>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</si>
  <si>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</si>
  <si>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</si>
  <si>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</si>
  <si>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</si>
  <si>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</si>
  <si>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</si>
  <si>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</si>
  <si>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</si>
  <si>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</si>
  <si>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</si>
  <si>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</si>
  <si>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</si>
  <si>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</si>
  <si>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</si>
  <si>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</si>
  <si>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</si>
  <si>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</si>
  <si>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</si>
  <si>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</si>
  <si>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</si>
  <si>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</si>
  <si>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</si>
  <si>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</si>
  <si>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</si>
  <si>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</si>
  <si>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</si>
  <si>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</si>
  <si>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</si>
  <si>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</si>
  <si>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</si>
  <si>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</si>
  <si>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</si>
  <si>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</si>
  <si>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</si>
  <si>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</si>
  <si>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</si>
  <si>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</si>
  <si>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</si>
  <si>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</si>
  <si>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</si>
  <si>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</si>
  <si>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</si>
  <si>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</si>
  <si>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</si>
  <si>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</si>
  <si>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</si>
  <si>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</si>
  <si>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</si>
  <si>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</si>
  <si>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</si>
  <si>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</si>
  <si>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</si>
  <si>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</si>
  <si>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</si>
  <si>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</si>
  <si>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</si>
  <si>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</si>
  <si>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</si>
  <si>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</si>
  <si>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</si>
  <si>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</si>
  <si>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</si>
  <si>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</si>
  <si>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</si>
  <si>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</si>
  <si>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</si>
  <si>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</si>
  <si>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</si>
  <si>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</si>
  <si>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</si>
  <si>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</si>
  <si>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</si>
  <si>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</si>
  <si>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</si>
  <si>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</si>
  <si>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</si>
  <si>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</si>
  <si>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</si>
  <si>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</si>
  <si>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</si>
  <si>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</si>
  <si>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</si>
  <si>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</si>
  <si>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</si>
  <si>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</si>
  <si>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</si>
  <si>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</si>
  <si>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</si>
  <si>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</si>
  <si>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</si>
  <si>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</si>
  <si>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</si>
  <si>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</si>
  <si>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</si>
  <si>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</si>
  <si>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</si>
  <si>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</si>
  <si>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</si>
  <si>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</si>
  <si>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</si>
  <si>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</si>
  <si>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</si>
  <si>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</si>
  <si>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</si>
  <si>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</si>
  <si>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</si>
  <si>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</si>
  <si>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</si>
  <si>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</si>
  <si>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</si>
  <si>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</si>
  <si>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</si>
  <si>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</si>
  <si>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</si>
  <si>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</si>
  <si>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</si>
  <si>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</si>
  <si>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</si>
  <si>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</si>
  <si>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</si>
  <si>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</si>
  <si>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</si>
  <si>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</si>
  <si>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</si>
  <si>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</si>
  <si>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</si>
  <si>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</si>
  <si>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</si>
  <si>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</si>
  <si>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</si>
  <si>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</si>
  <si>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</si>
  <si>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</si>
  <si>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</si>
  <si>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</si>
  <si>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</si>
  <si>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</si>
  <si>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</si>
  <si>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</si>
  <si>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</si>
  <si>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</si>
  <si>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</si>
  <si>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</si>
  <si>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</si>
  <si>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</si>
  <si>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</si>
  <si>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</si>
  <si>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</si>
  <si>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</si>
  <si>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</si>
  <si>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</si>
  <si>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</si>
  <si>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</si>
  <si>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</si>
  <si>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</si>
  <si>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</si>
  <si>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</si>
  <si>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</si>
  <si>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</si>
  <si>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</si>
  <si>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</si>
  <si>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</si>
  <si>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</si>
  <si>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</si>
  <si>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</si>
  <si>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</si>
  <si>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</si>
  <si>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</si>
  <si>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</si>
  <si>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</si>
  <si>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</si>
  <si>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</si>
  <si>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</si>
  <si>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</si>
  <si>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</si>
  <si>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</si>
  <si>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</si>
  <si>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</si>
  <si>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</si>
  <si>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</si>
  <si>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</si>
  <si>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</si>
  <si>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</si>
  <si>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</si>
  <si>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</si>
  <si>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</si>
  <si>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</si>
  <si>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</si>
  <si>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</si>
  <si>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</si>
  <si>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</si>
  <si>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</si>
  <si>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</si>
  <si>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</si>
  <si>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</si>
  <si>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</si>
  <si>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</si>
  <si>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</si>
  <si>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</si>
  <si>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</si>
  <si>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</si>
  <si>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</si>
  <si>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</si>
  <si>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</si>
  <si>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</si>
  <si>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</si>
  <si>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</si>
  <si>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</si>
  <si>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</si>
  <si>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</si>
  <si>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</si>
  <si>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</si>
  <si>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</si>
  <si>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</si>
  <si>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</si>
  <si>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</si>
  <si>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</si>
  <si>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</si>
  <si>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</si>
  <si>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</si>
  <si>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</si>
  <si>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</si>
  <si>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</si>
  <si>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</si>
  <si>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</si>
  <si>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</si>
  <si>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</si>
  <si>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</si>
  <si>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</si>
  <si>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</si>
  <si>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</si>
  <si>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</si>
  <si>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</si>
  <si>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</si>
  <si>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</si>
  <si>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</si>
  <si>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</si>
  <si>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</si>
  <si>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</si>
  <si>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</si>
  <si>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</si>
  <si>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</si>
  <si>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</si>
  <si>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</si>
  <si>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</si>
  <si>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</si>
  <si>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</si>
  <si>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</si>
  <si>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</si>
  <si>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</si>
  <si>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</si>
  <si>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</si>
  <si>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</si>
  <si>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</si>
  <si>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</si>
  <si>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</si>
  <si>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</si>
  <si>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</si>
  <si>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</si>
  <si>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</si>
  <si>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</si>
  <si>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</si>
  <si>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</si>
  <si>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</si>
  <si>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</si>
  <si>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</si>
  <si>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</si>
  <si>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</si>
  <si>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</si>
  <si>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</si>
  <si>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</si>
  <si>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</si>
  <si>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</si>
  <si>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</si>
  <si>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</si>
  <si>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</si>
  <si>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</si>
  <si>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</si>
  <si>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</si>
  <si>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</si>
  <si>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</si>
  <si>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</si>
  <si>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</si>
  <si>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</si>
  <si>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</si>
  <si>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</si>
  <si>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</si>
  <si>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</si>
  <si>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</si>
  <si>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</si>
  <si>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</si>
  <si>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</si>
  <si>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</si>
  <si>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</si>
  <si>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</si>
  <si>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</si>
  <si>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</si>
  <si>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</si>
  <si>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</si>
  <si>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</si>
  <si>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</si>
  <si>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</si>
  <si>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</si>
  <si>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</si>
  <si>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</si>
  <si>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</si>
  <si>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</si>
  <si>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</si>
  <si>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</si>
  <si>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</si>
  <si>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</si>
  <si>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</si>
  <si>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</si>
  <si>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</si>
  <si>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</si>
  <si>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</si>
  <si>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</si>
  <si>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</si>
  <si>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</si>
  <si>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</si>
  <si>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</si>
  <si>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</si>
  <si>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</si>
  <si>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</si>
  <si>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</si>
  <si>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</si>
  <si>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</si>
  <si>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</si>
  <si>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</si>
  <si>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</si>
  <si>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</si>
  <si>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</si>
  <si>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</si>
  <si>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</si>
  <si>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</si>
  <si>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</si>
  <si>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</si>
  <si>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</si>
  <si>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</si>
  <si>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</si>
  <si>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</si>
  <si>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</si>
  <si>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</si>
  <si>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</si>
  <si>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</si>
  <si>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</si>
  <si>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</si>
  <si>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</si>
  <si>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</si>
  <si>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</si>
  <si>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</si>
  <si>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</si>
  <si>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</si>
  <si>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</si>
  <si>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</si>
  <si>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</si>
  <si>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</si>
  <si>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</si>
  <si>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</si>
  <si>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</si>
  <si>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</si>
  <si>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</si>
  <si>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</si>
  <si>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</si>
  <si>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</si>
  <si>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</si>
  <si>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</si>
  <si>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</si>
  <si>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</si>
  <si>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</si>
  <si>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</si>
  <si>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</si>
  <si>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</si>
  <si>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</si>
  <si>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</si>
  <si>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</si>
  <si>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</si>
  <si>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</si>
  <si>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</si>
  <si>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</si>
  <si>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</si>
  <si>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</si>
  <si>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</si>
  <si>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</si>
  <si>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</si>
  <si>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</si>
  <si>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</si>
  <si>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</si>
  <si>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</si>
  <si>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</si>
  <si>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</si>
  <si>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</si>
  <si>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</si>
  <si>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</si>
  <si>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</si>
  <si>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</si>
  <si>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</si>
  <si>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</si>
  <si>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</si>
  <si>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</si>
  <si>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</si>
  <si>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</si>
  <si>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</si>
  <si>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</si>
  <si>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</si>
  <si>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</si>
  <si>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</si>
  <si>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</si>
  <si>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</si>
  <si>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</si>
  <si>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</si>
  <si>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</si>
  <si>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</si>
  <si>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</si>
  <si>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</si>
  <si>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</si>
  <si>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</si>
  <si>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</si>
  <si>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</si>
  <si>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</si>
  <si>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</si>
  <si>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</si>
  <si>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</si>
  <si>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</si>
  <si>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</si>
  <si>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</si>
  <si>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</si>
  <si>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</si>
  <si>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</si>
  <si>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</si>
  <si>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</si>
  <si>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</si>
  <si>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</si>
  <si>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</si>
  <si>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</si>
  <si>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</si>
  <si>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</si>
  <si>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</si>
  <si>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</si>
  <si>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</si>
  <si>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</si>
  <si>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</si>
  <si>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</si>
  <si>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</si>
  <si>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</si>
  <si>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</si>
  <si>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</si>
  <si>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</si>
  <si>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</si>
  <si>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</si>
  <si>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</si>
  <si>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</si>
  <si>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</si>
  <si>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</si>
  <si>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</si>
  <si>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</si>
  <si>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</si>
  <si>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</si>
  <si>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</si>
  <si>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</si>
  <si>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</si>
  <si>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</si>
  <si>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</si>
  <si>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</si>
  <si>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</si>
  <si>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</si>
  <si>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</si>
  <si>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</si>
  <si>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</si>
  <si>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</si>
  <si>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</si>
  <si>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</si>
  <si>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</si>
  <si>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</si>
  <si>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</si>
  <si>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</si>
  <si>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</si>
  <si>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</si>
  <si>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</si>
  <si>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</si>
  <si>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</si>
  <si>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</si>
  <si>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</si>
  <si>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</si>
  <si>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</si>
  <si>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</si>
  <si>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</si>
  <si>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</si>
  <si>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</si>
  <si>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</si>
  <si>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</si>
  <si>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</si>
  <si>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</si>
  <si>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</si>
  <si>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</si>
  <si>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</si>
  <si>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</si>
  <si>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</si>
  <si>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</si>
  <si>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</si>
  <si>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</si>
  <si>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</si>
  <si>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</si>
  <si>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</si>
  <si>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</si>
  <si>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</si>
  <si>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</si>
  <si>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</si>
  <si>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</si>
  <si>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</si>
  <si>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</si>
  <si>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</si>
  <si>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</si>
  <si>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</si>
  <si>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</si>
  <si>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</si>
  <si>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</si>
  <si>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</si>
  <si>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</si>
  <si>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</si>
  <si>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</si>
  <si>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</si>
  <si>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</si>
  <si>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</si>
  <si>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</si>
  <si>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</si>
  <si>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</si>
  <si>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</si>
  <si>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</si>
  <si>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</si>
  <si>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</si>
  <si>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</si>
  <si>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</si>
  <si>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</si>
  <si>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</si>
  <si>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</si>
  <si>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</si>
  <si>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</si>
  <si>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</si>
  <si>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</si>
  <si>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</si>
  <si>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</si>
  <si>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</si>
  <si>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</si>
  <si>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</si>
  <si>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</si>
  <si>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</si>
  <si>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</si>
  <si>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</si>
  <si>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</si>
  <si>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</si>
  <si>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</si>
  <si>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</si>
  <si>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</si>
  <si>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</si>
  <si>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</si>
  <si>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</si>
  <si>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</si>
  <si>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</si>
  <si>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</si>
  <si>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</si>
  <si>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</si>
  <si>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</si>
  <si>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</si>
  <si>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</si>
  <si>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</si>
  <si>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</si>
  <si>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</si>
  <si>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</si>
  <si>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</si>
  <si>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</si>
  <si>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</si>
  <si>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</si>
  <si>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</si>
  <si>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</si>
  <si>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</si>
  <si>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</si>
  <si>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</si>
  <si>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</si>
  <si>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</si>
  <si>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</si>
  <si>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</si>
  <si>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</si>
  <si>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</si>
  <si>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</si>
  <si>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</si>
  <si>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</si>
  <si>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</si>
  <si>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</si>
  <si>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</si>
  <si>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</si>
  <si>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</si>
  <si>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</si>
  <si>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</si>
  <si>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</si>
  <si>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</si>
  <si>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</si>
  <si>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</si>
  <si>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</si>
  <si>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</si>
  <si>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</si>
  <si>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</si>
  <si>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</si>
  <si>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</si>
  <si>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</si>
  <si>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</si>
  <si>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</si>
  <si>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</si>
  <si>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</si>
  <si>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</si>
  <si>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</si>
  <si>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</si>
  <si>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</si>
  <si>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</si>
  <si>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</si>
  <si>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</si>
  <si>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</si>
  <si>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</si>
  <si>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</si>
  <si>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</si>
  <si>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</si>
  <si>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</si>
  <si>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</si>
  <si>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</si>
  <si>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</si>
  <si>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</si>
  <si>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</si>
  <si>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</si>
  <si>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</si>
  <si>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</si>
  <si>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</si>
  <si>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</si>
  <si>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</si>
  <si>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</si>
  <si>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</si>
  <si>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</si>
  <si>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</si>
  <si>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</si>
  <si>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</si>
  <si>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</si>
  <si>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</si>
  <si>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</si>
  <si>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</si>
  <si>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</si>
  <si>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</si>
  <si>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</si>
  <si>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</si>
  <si>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</si>
  <si>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</si>
  <si>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</si>
  <si>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</si>
  <si>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</si>
  <si>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</si>
  <si>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</si>
  <si>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</si>
  <si>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</si>
  <si>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</si>
  <si>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</si>
  <si>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</si>
  <si>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</si>
  <si>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</si>
  <si>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</si>
  <si>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</si>
  <si>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</si>
  <si>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</si>
  <si>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</si>
  <si>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</si>
  <si>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</si>
  <si>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</si>
  <si>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</si>
  <si>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</si>
  <si>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</si>
  <si>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</si>
  <si>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</si>
  <si>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</si>
  <si>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</si>
  <si>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</si>
  <si>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</si>
  <si>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</si>
  <si>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</si>
  <si>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</si>
  <si>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</si>
  <si>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</si>
  <si>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</si>
  <si>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</si>
  <si>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</si>
  <si>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</si>
  <si>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</si>
  <si>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</si>
  <si>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</si>
  <si>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</si>
  <si>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</si>
  <si>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</si>
  <si>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</si>
  <si>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</si>
  <si>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</si>
  <si>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</si>
  <si>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</si>
  <si>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</si>
  <si>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</si>
  <si>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</si>
  <si>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</si>
  <si>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</si>
  <si>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</si>
  <si>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</si>
  <si>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</si>
  <si>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</si>
  <si>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</si>
  <si>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</si>
  <si>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</si>
  <si>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</si>
  <si>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</si>
  <si>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</si>
  <si>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</si>
  <si>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</si>
  <si>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</si>
  <si>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</si>
  <si>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</si>
  <si>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</si>
  <si>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</si>
  <si>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</si>
  <si>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</si>
  <si>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</si>
  <si>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</si>
  <si>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</si>
  <si>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</si>
  <si>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</si>
  <si>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</si>
  <si>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</si>
  <si>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</si>
  <si>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</si>
  <si>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</si>
  <si>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</si>
  <si>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</si>
  <si>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</si>
  <si>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</si>
  <si>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</si>
  <si>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</si>
  <si>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</si>
  <si>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</si>
  <si>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</si>
  <si>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</si>
  <si>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</si>
  <si>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</si>
  <si>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</si>
  <si>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</si>
  <si>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</si>
  <si>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</si>
  <si>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</si>
  <si>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</si>
  <si>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</si>
  <si>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</si>
  <si>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</si>
  <si>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</si>
  <si>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</si>
  <si>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</si>
  <si>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</si>
  <si>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</si>
  <si>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</si>
  <si>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</si>
  <si>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</si>
  <si>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</si>
  <si>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</si>
  <si>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</si>
  <si>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</si>
  <si>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</si>
  <si>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</si>
  <si>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</si>
  <si>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</si>
  <si>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</si>
  <si>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</si>
  <si>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</si>
  <si>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</si>
  <si>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</si>
  <si>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</si>
  <si>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</si>
  <si>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</si>
  <si>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</si>
  <si>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</si>
  <si>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</si>
  <si>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</si>
  <si>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</si>
  <si>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</si>
  <si>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</si>
  <si>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</si>
  <si>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</si>
  <si>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</si>
  <si>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</si>
  <si>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</si>
  <si>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</si>
  <si>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</si>
  <si>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</si>
  <si>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</si>
  <si>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</si>
  <si>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</si>
  <si>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</si>
  <si>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</si>
  <si>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</si>
  <si>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</si>
  <si>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</si>
  <si>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</si>
  <si>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</si>
  <si>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</si>
  <si>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</si>
  <si>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</si>
  <si>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</si>
  <si>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</si>
  <si>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</si>
  <si>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</si>
  <si>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</si>
  <si>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</si>
  <si>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</si>
  <si>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</si>
  <si>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</si>
  <si>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</si>
  <si>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</si>
  <si>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</si>
  <si>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</si>
  <si>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</si>
  <si>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</si>
  <si>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</si>
  <si>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</si>
  <si>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</si>
  <si>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</si>
  <si>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</si>
  <si>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</si>
  <si>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</si>
  <si>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</si>
  <si>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</si>
  <si>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</si>
  <si>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</si>
  <si>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</si>
  <si>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</si>
  <si>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</si>
  <si>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</si>
  <si>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</si>
  <si>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</si>
  <si>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</si>
  <si>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</si>
  <si>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</si>
  <si>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</si>
  <si>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</si>
  <si>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</si>
  <si>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</si>
  <si>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</si>
  <si>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</si>
  <si>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</si>
  <si>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</si>
  <si>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</si>
  <si>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</si>
  <si>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</si>
  <si>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</si>
  <si>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</si>
  <si>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</si>
  <si>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</si>
  <si>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</si>
  <si>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</si>
  <si>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</si>
  <si>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</si>
  <si>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</si>
  <si>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</si>
  <si>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</si>
  <si>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</si>
  <si>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</si>
  <si>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</si>
  <si>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</si>
  <si>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</si>
  <si>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</si>
  <si>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</si>
  <si>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</si>
  <si>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</si>
  <si>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</si>
  <si>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</si>
  <si>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</si>
  <si>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</si>
  <si>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</si>
  <si>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</si>
  <si>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</si>
  <si>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</si>
  <si>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</si>
  <si>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</si>
  <si>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</si>
  <si>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</si>
  <si>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</si>
  <si>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</si>
  <si>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</si>
  <si>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</si>
  <si>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</si>
  <si>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</si>
  <si>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</si>
  <si>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</si>
  <si>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</si>
  <si>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</si>
  <si>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</si>
  <si>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</si>
  <si>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</si>
  <si>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</si>
  <si>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</si>
  <si>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</si>
  <si>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</si>
  <si>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</si>
  <si>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</si>
  <si>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</si>
  <si>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</si>
  <si>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</si>
  <si>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</si>
  <si>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</si>
  <si>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</si>
  <si>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</si>
  <si>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</si>
  <si>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</si>
  <si>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</si>
  <si>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</si>
  <si>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</si>
  <si>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</si>
  <si>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</si>
  <si>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</si>
  <si>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</si>
  <si>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</si>
  <si>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</si>
  <si>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</si>
  <si>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</si>
  <si>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</si>
  <si>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</si>
  <si>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</si>
  <si>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</si>
  <si>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</si>
  <si>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</si>
  <si>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</si>
  <si>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</si>
  <si>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</si>
  <si>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</si>
  <si>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</si>
  <si>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</si>
  <si>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</si>
  <si>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</si>
  <si>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</si>
  <si>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</si>
  <si>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</si>
  <si>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</si>
  <si>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</si>
  <si>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</si>
  <si>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</si>
  <si>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</si>
  <si>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</si>
  <si>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</si>
  <si>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</si>
  <si>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</si>
  <si>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</si>
  <si>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</si>
  <si>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</si>
  <si>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</si>
  <si>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</si>
  <si>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</si>
  <si>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</si>
  <si>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</si>
  <si>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</si>
  <si>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</si>
  <si>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</si>
  <si>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</si>
  <si>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</si>
  <si>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</si>
  <si>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</si>
  <si>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</si>
  <si>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</si>
  <si>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</si>
  <si>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</si>
  <si>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</si>
  <si>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</si>
  <si>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</si>
  <si>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</si>
  <si>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</si>
  <si>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</si>
  <si>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</si>
  <si>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</si>
  <si>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</si>
  <si>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</si>
  <si>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</si>
  <si>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</si>
  <si>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</si>
  <si>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</si>
  <si>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</si>
  <si>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</si>
  <si>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</si>
  <si>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</si>
  <si>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</si>
  <si>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</si>
  <si>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</si>
  <si>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</si>
  <si>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</si>
  <si>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</si>
  <si>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</si>
  <si>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</si>
  <si>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</si>
  <si>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</si>
  <si>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</si>
  <si>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</si>
  <si>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</si>
  <si>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</si>
  <si>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</si>
  <si>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</si>
  <si>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</si>
  <si>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</si>
  <si>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</si>
  <si>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</si>
  <si>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</si>
  <si>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</si>
  <si>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</si>
  <si>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</si>
  <si>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</si>
  <si>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</si>
  <si>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</si>
  <si>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</si>
  <si>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</si>
  <si>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</si>
  <si>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</si>
  <si>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</si>
  <si>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</si>
  <si>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</si>
  <si>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</si>
  <si>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</si>
  <si>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</si>
  <si>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</si>
  <si>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</si>
  <si>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</si>
  <si>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</si>
  <si>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</si>
  <si>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</si>
  <si>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</si>
  <si>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</si>
  <si>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</si>
  <si>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</si>
  <si>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</si>
  <si>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</si>
  <si>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</si>
  <si>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</si>
  <si>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</si>
  <si>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</si>
  <si>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</si>
  <si>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</si>
  <si>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</si>
  <si>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</si>
  <si>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</si>
  <si>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</si>
  <si>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</si>
  <si>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</si>
  <si>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</si>
  <si>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</si>
  <si>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</si>
  <si>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</si>
  <si>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</si>
  <si>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</si>
  <si>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</si>
  <si>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</si>
  <si>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</si>
  <si>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</si>
  <si>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</si>
  <si>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</si>
  <si>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</si>
  <si>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</si>
  <si>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</si>
  <si>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</si>
  <si>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</si>
  <si>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</si>
  <si>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</si>
  <si>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</si>
  <si>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</si>
  <si>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</si>
  <si>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</si>
  <si>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</si>
  <si>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</si>
  <si>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</si>
  <si>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</si>
  <si>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</si>
  <si>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</si>
  <si>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</si>
  <si>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</si>
  <si>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</si>
  <si>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</si>
  <si>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</si>
  <si>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</si>
  <si>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</si>
  <si>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</si>
  <si>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</si>
  <si>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</si>
  <si>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</si>
  <si>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</si>
  <si>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</si>
  <si>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</si>
  <si>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</si>
  <si>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</si>
  <si>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</si>
  <si>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</si>
  <si>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</si>
  <si>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</si>
  <si>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</si>
  <si>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</si>
  <si>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</si>
  <si>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</si>
  <si>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</si>
  <si>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</si>
  <si>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</si>
  <si>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</si>
  <si>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</si>
  <si>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</si>
  <si>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</si>
  <si>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</si>
  <si>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</si>
  <si>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</si>
  <si>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</si>
  <si>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</si>
  <si>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</si>
  <si>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</si>
  <si>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</si>
  <si>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</si>
  <si>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</si>
  <si>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</si>
  <si>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</si>
  <si>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</si>
  <si>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</si>
  <si>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</si>
  <si>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</si>
  <si>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</si>
  <si>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</si>
  <si>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</si>
  <si>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</si>
  <si>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</si>
  <si>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</si>
  <si>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</si>
  <si>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</si>
  <si>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</si>
  <si>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</si>
  <si>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</si>
  <si>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</si>
  <si>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</si>
  <si>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</si>
  <si>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</si>
  <si>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</si>
  <si>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</si>
  <si>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</si>
  <si>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</si>
  <si>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</si>
  <si>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</si>
  <si>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</si>
  <si>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</si>
  <si>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</si>
  <si>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</si>
  <si>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</si>
  <si>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</si>
  <si>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</si>
  <si>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</si>
  <si>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</si>
  <si>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</si>
  <si>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</si>
  <si>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</si>
  <si>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</si>
  <si>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</si>
  <si>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</si>
  <si>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</si>
  <si>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</si>
  <si>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</si>
  <si>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</si>
  <si>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</si>
  <si>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</si>
  <si>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</si>
  <si>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</si>
  <si>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</si>
  <si>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</si>
  <si>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</si>
  <si>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</si>
  <si>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</si>
  <si>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</si>
  <si>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</si>
  <si>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</si>
  <si>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</si>
  <si>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</si>
  <si>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</si>
  <si>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</si>
  <si>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</si>
  <si>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</si>
  <si>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</si>
  <si>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</si>
  <si>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</si>
  <si>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</si>
  <si>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</si>
  <si>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</si>
  <si>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</si>
  <si>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</si>
  <si>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</si>
  <si>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</si>
  <si>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</si>
  <si>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</si>
  <si>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</si>
  <si>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</si>
  <si>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</si>
  <si>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</si>
  <si>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</si>
  <si>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</si>
  <si>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</si>
  <si>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</si>
  <si>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</si>
  <si>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</si>
  <si>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</si>
  <si>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</si>
  <si>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</si>
  <si>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</si>
  <si>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</si>
  <si>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</si>
  <si>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</si>
  <si>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</si>
  <si>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</si>
  <si>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</si>
  <si>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</si>
  <si>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</si>
  <si>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</si>
  <si>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</si>
  <si>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</si>
  <si>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</si>
  <si>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</si>
  <si>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</si>
  <si>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</si>
  <si>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</si>
  <si>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</si>
  <si>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</si>
  <si>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</si>
  <si>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</si>
  <si>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</si>
  <si>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</si>
  <si>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</si>
  <si>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</si>
  <si>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</si>
  <si>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</si>
  <si>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</si>
  <si>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</si>
  <si>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</si>
  <si>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</si>
  <si>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</si>
  <si>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</si>
  <si>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</si>
  <si>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</si>
  <si>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</si>
  <si>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</si>
  <si>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</si>
  <si>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</si>
  <si>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</si>
  <si>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</si>
  <si>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</si>
  <si>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</si>
  <si>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</si>
  <si>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</si>
  <si>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</si>
  <si>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</si>
  <si>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</si>
  <si>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</si>
  <si>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</si>
  <si>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</si>
  <si>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</si>
  <si>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</si>
  <si>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</si>
  <si>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</si>
  <si>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</si>
  <si>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</si>
  <si>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</si>
  <si>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</si>
  <si>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</si>
  <si>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</si>
  <si>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</si>
  <si>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</si>
  <si>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</si>
  <si>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</si>
  <si>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</si>
  <si>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</si>
  <si>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</si>
  <si>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</si>
  <si>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</si>
  <si>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</si>
  <si>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</si>
  <si>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</si>
  <si>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</si>
  <si>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</si>
  <si>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</si>
  <si>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</si>
  <si>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</si>
  <si>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</si>
  <si>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</si>
  <si>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</si>
  <si>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</si>
  <si>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</si>
  <si>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</si>
  <si>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</si>
  <si>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</si>
  <si>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</si>
  <si>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</si>
  <si>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</si>
  <si>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</si>
  <si>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</si>
  <si>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</si>
  <si>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</si>
  <si>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</si>
  <si>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</si>
  <si>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</si>
  <si>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</si>
  <si>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</si>
  <si>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</si>
  <si>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</si>
  <si>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</si>
  <si>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</si>
  <si>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</si>
  <si>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</si>
  <si>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</si>
  <si>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</si>
  <si>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</si>
  <si>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</si>
  <si>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</si>
  <si>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</si>
  <si>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</si>
  <si>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</si>
  <si>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</si>
  <si>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</si>
  <si>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</si>
  <si>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</si>
  <si>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</si>
  <si>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</si>
  <si>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</si>
  <si>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</si>
  <si>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</si>
  <si>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</si>
  <si>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</si>
  <si>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</si>
  <si>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</si>
  <si>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</si>
  <si>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</si>
  <si>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</si>
  <si>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</si>
  <si>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</si>
  <si>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</si>
  <si>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</si>
  <si>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</si>
  <si>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</si>
  <si>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</si>
  <si>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</si>
  <si>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</si>
  <si>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</si>
  <si>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</si>
  <si>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</si>
  <si>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</si>
  <si>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</si>
  <si>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</si>
  <si>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</si>
  <si>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</si>
  <si>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</si>
  <si>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</si>
  <si>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</si>
  <si>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</si>
  <si>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</si>
  <si>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</si>
  <si>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</si>
  <si>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</si>
  <si>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</si>
  <si>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</si>
  <si>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</si>
  <si>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</si>
  <si>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</si>
  <si>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</si>
  <si>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</si>
  <si>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</si>
  <si>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</si>
  <si>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</si>
  <si>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</si>
  <si>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</si>
  <si>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</si>
  <si>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</si>
  <si>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</si>
  <si>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</si>
  <si>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</si>
  <si>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</si>
  <si>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</si>
  <si>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</si>
  <si>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</si>
  <si>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</si>
  <si>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</si>
  <si>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</si>
  <si>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</si>
  <si>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</si>
  <si>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</si>
  <si>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</si>
  <si>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</si>
  <si>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</si>
  <si>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</si>
  <si>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</si>
  <si>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</si>
  <si>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</si>
  <si>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</si>
  <si>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</si>
  <si>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</si>
  <si>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</si>
  <si>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</si>
  <si>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</si>
  <si>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</si>
  <si>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</si>
  <si>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</si>
  <si>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</si>
  <si>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</si>
  <si>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</si>
  <si>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</si>
  <si>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</si>
  <si>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</si>
  <si>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</si>
  <si>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</si>
  <si>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</si>
  <si>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</si>
  <si>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</si>
  <si>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</si>
  <si>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</si>
  <si>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</si>
  <si>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</si>
  <si>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</si>
  <si>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</si>
  <si>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</si>
  <si>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</si>
  <si>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</si>
  <si>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</si>
  <si>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</si>
  <si>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</si>
  <si>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</si>
  <si>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</si>
  <si>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</si>
  <si>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</si>
  <si>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</si>
  <si>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</si>
  <si>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</si>
  <si>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</si>
  <si>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</si>
  <si>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</si>
  <si>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</si>
  <si>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</si>
  <si>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</si>
  <si>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</si>
  <si>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</si>
  <si>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</si>
  <si>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</si>
  <si>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</si>
  <si>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</si>
  <si>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</si>
  <si>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</si>
  <si>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</si>
  <si>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</si>
  <si>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</si>
  <si>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</si>
  <si>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</si>
  <si>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</si>
  <si>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</si>
  <si>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</si>
  <si>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</si>
  <si>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</si>
  <si>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</si>
  <si>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</si>
  <si>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</si>
  <si>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</si>
  <si>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</si>
  <si>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</si>
  <si>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</si>
  <si>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</si>
  <si>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</si>
  <si>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</si>
  <si>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</si>
  <si>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</si>
  <si>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</si>
  <si>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</si>
  <si>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</si>
  <si>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</si>
  <si>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</si>
  <si>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</si>
  <si>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</si>
  <si>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</si>
  <si>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</si>
  <si>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</si>
  <si>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</si>
  <si>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</si>
  <si>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</si>
  <si>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</si>
  <si>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</si>
  <si>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</si>
  <si>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</si>
  <si>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</si>
  <si>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</si>
  <si>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</si>
  <si>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</si>
  <si>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</si>
  <si>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</si>
  <si>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</si>
  <si>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</si>
  <si>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</si>
  <si>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</si>
  <si>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</si>
  <si>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</si>
  <si>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</si>
  <si>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</si>
  <si>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</si>
  <si>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</si>
  <si>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</si>
  <si>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</si>
  <si>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</si>
  <si>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</si>
  <si>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</si>
  <si>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</si>
  <si>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</si>
  <si>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</si>
  <si>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</si>
  <si>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</si>
  <si>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</si>
  <si>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</si>
  <si>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</si>
  <si>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</si>
  <si>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</si>
  <si>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</si>
  <si>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</si>
  <si>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</si>
  <si>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</si>
  <si>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</si>
  <si>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</si>
  <si>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</si>
  <si>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</si>
  <si>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</si>
  <si>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</si>
  <si>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</si>
  <si>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</si>
  <si>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</si>
  <si>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</si>
  <si>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</si>
  <si>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</si>
  <si>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</si>
  <si>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</si>
  <si>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</si>
  <si>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</si>
  <si>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</si>
  <si>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</si>
  <si>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</si>
  <si>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</si>
  <si>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</si>
  <si>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</si>
  <si>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</si>
  <si>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</si>
  <si>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</si>
  <si>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</si>
  <si>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</si>
  <si>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</si>
  <si>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</si>
  <si>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</si>
  <si>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</si>
  <si>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</si>
  <si>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</si>
  <si>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</si>
  <si>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</si>
  <si>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</si>
  <si>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</si>
  <si>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</si>
  <si>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</si>
  <si>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</si>
  <si>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</si>
  <si>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</si>
  <si>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</si>
  <si>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</si>
  <si>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</si>
  <si>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</si>
  <si>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</si>
  <si>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</si>
  <si>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</si>
  <si>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</si>
  <si>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</si>
  <si>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</si>
  <si>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</si>
  <si>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</si>
  <si>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</si>
  <si>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</si>
  <si>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</si>
  <si>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</si>
  <si>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</si>
  <si>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</si>
  <si>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</si>
  <si>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</si>
  <si>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</si>
  <si>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</si>
  <si>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</si>
  <si>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</si>
  <si>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</si>
  <si>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</si>
  <si>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</si>
  <si>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</si>
  <si>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</si>
  <si>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</si>
  <si>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</si>
  <si>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</si>
  <si>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</si>
  <si>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</si>
  <si>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</si>
  <si>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</si>
  <si>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</si>
  <si>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</si>
  <si>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</si>
  <si>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</si>
  <si>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</si>
  <si>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</si>
  <si>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</si>
  <si>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</si>
  <si>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</si>
  <si>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</si>
  <si>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</si>
  <si>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</si>
  <si>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</si>
  <si>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</si>
  <si>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</si>
  <si>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</si>
  <si>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</si>
  <si>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</si>
  <si>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</si>
  <si>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</si>
  <si>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</si>
  <si>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</si>
  <si>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</si>
  <si>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</si>
  <si>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</si>
  <si>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</si>
  <si>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</si>
  <si>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</si>
  <si>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</si>
  <si>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</si>
  <si>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</si>
  <si>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</si>
  <si>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</si>
  <si>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</si>
  <si>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</si>
  <si>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</si>
  <si>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</si>
  <si>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</si>
  <si>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</si>
  <si>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</si>
  <si>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</si>
  <si>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</si>
  <si>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</si>
  <si>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</si>
  <si>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</si>
  <si>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</si>
  <si>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</si>
  <si>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</si>
  <si>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</si>
  <si>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</si>
  <si>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</si>
  <si>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</si>
  <si>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</si>
  <si>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</si>
  <si>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</si>
  <si>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</si>
  <si>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</si>
  <si>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</si>
  <si>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</si>
  <si>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</si>
  <si>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</si>
  <si>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</si>
  <si>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</si>
  <si>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</si>
  <si>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</si>
  <si>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</si>
  <si>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</si>
  <si>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</si>
  <si>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</si>
  <si>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</si>
  <si>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</si>
  <si>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</si>
  <si>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</si>
  <si>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</si>
  <si>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</si>
  <si>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</si>
  <si>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</si>
  <si>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</si>
  <si>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</si>
  <si>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</si>
  <si>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</si>
  <si>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</si>
  <si>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</si>
  <si>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</si>
  <si>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</si>
  <si>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</si>
  <si>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</si>
  <si>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</si>
  <si>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</si>
  <si>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</si>
  <si>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</si>
  <si>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</si>
  <si>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</si>
  <si>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</si>
  <si>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</si>
  <si>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</si>
  <si>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</si>
  <si>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</si>
  <si>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</si>
  <si>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</si>
  <si>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</si>
  <si>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</si>
  <si>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</si>
  <si>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</si>
  <si>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</si>
  <si>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</si>
  <si>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</si>
  <si>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</si>
  <si>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</si>
  <si>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</si>
  <si>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</si>
  <si>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</si>
  <si>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</si>
  <si>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</si>
  <si>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</si>
  <si>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</si>
  <si>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</si>
  <si>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</si>
  <si>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</si>
  <si>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</si>
  <si>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</si>
  <si>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</si>
  <si>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</si>
  <si>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</si>
  <si>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</si>
  <si>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</si>
  <si>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</si>
  <si>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</si>
  <si>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</si>
  <si>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</si>
  <si>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</si>
  <si>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</si>
  <si>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</si>
  <si>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</si>
  <si>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</si>
  <si>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</si>
  <si>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</si>
  <si>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</si>
  <si>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</si>
  <si>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</si>
  <si>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</si>
  <si>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</si>
  <si>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</si>
  <si>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</si>
  <si>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</si>
  <si>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</si>
  <si>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</si>
  <si>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</si>
  <si>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</si>
  <si>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</si>
  <si>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</si>
  <si>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</si>
  <si>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</si>
  <si>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</si>
  <si>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</si>
  <si>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</si>
  <si>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</si>
  <si>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</si>
  <si>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</si>
  <si>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</si>
  <si>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</si>
  <si>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</si>
  <si>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</si>
  <si>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</si>
  <si>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</si>
  <si>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</si>
  <si>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</si>
  <si>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</si>
  <si>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</si>
  <si>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</si>
  <si>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</si>
  <si>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</si>
  <si>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</si>
  <si>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</si>
  <si>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</si>
  <si>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</si>
  <si>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</si>
  <si>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</si>
  <si>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</si>
  <si>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</si>
  <si>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</si>
  <si>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</si>
  <si>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</si>
  <si>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</si>
  <si>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</si>
  <si>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</si>
  <si>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</si>
  <si>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</si>
  <si>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</si>
  <si>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</si>
  <si>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</si>
  <si>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</si>
  <si>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</si>
  <si>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</si>
  <si>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</si>
  <si>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</si>
  <si>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</si>
  <si>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</si>
  <si>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</si>
  <si>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</si>
  <si>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</si>
  <si>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</si>
  <si>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</si>
  <si>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</si>
  <si>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</si>
  <si>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</si>
  <si>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</si>
  <si>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</si>
  <si>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</si>
  <si>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</si>
  <si>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</si>
  <si>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</si>
  <si>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</si>
  <si>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</si>
  <si>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</si>
  <si>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</si>
  <si>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</si>
  <si>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</si>
  <si>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</si>
  <si>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</si>
  <si>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</si>
  <si>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</si>
  <si>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</si>
  <si>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</si>
  <si>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</si>
  <si>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</si>
  <si>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</si>
  <si>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</si>
  <si>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</si>
  <si>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</si>
  <si>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</si>
  <si>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</si>
  <si>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</si>
  <si>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</si>
  <si>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</si>
  <si>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</si>
  <si>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</si>
  <si>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</si>
  <si>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</si>
  <si>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</si>
  <si>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</si>
  <si>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</si>
  <si>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</si>
  <si>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</si>
  <si>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</si>
  <si>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</si>
  <si>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</si>
  <si>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</si>
  <si>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</si>
  <si>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</si>
  <si>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</si>
  <si>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</si>
  <si>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</si>
  <si>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</si>
  <si>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</si>
  <si>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</si>
  <si>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</si>
  <si>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</si>
  <si>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</si>
  <si>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</si>
  <si>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</si>
  <si>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</si>
  <si>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</si>
  <si>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</si>
  <si>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</si>
  <si>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</si>
  <si>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</si>
  <si>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</si>
  <si>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</si>
  <si>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</si>
  <si>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</si>
  <si>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</si>
  <si>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</si>
  <si>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</si>
  <si>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</si>
  <si>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</si>
  <si>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</si>
  <si>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</si>
  <si>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</si>
  <si>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</si>
  <si>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</si>
  <si>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</si>
  <si>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</si>
  <si>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</si>
  <si>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</si>
  <si>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</si>
  <si>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</si>
  <si>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</si>
  <si>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</si>
  <si>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</si>
  <si>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</si>
  <si>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</si>
  <si>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</si>
  <si>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</si>
  <si>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</si>
  <si>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</si>
  <si>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</si>
  <si>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</si>
  <si>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</si>
  <si>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</si>
  <si>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</si>
  <si>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</si>
  <si>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</si>
  <si>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</si>
  <si>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</si>
  <si>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</si>
  <si>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</si>
  <si>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</si>
  <si>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</si>
  <si>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</si>
  <si>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</si>
  <si>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</si>
  <si>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</si>
  <si>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</si>
  <si>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</si>
  <si>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</si>
  <si>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</si>
  <si>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</si>
  <si>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</si>
  <si>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</si>
  <si>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</si>
  <si>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</si>
  <si>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</si>
  <si>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</si>
  <si>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</si>
  <si>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</si>
  <si>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</si>
  <si>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</si>
  <si>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</si>
  <si>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</si>
  <si>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</si>
  <si>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</si>
  <si>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</si>
  <si>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</si>
  <si>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</si>
  <si>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</si>
  <si>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</si>
  <si>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</si>
  <si>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</si>
  <si>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</si>
  <si>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</si>
  <si>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</si>
  <si>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</si>
  <si>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</si>
  <si>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</si>
  <si>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</si>
  <si>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</si>
  <si>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</si>
  <si>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</si>
  <si>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</si>
  <si>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</si>
  <si>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</si>
  <si>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</si>
  <si>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</si>
  <si>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</si>
  <si>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</si>
  <si>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</si>
  <si>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</si>
  <si>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</si>
  <si>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</si>
  <si>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</si>
  <si>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</si>
  <si>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</si>
  <si>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</si>
  <si>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</si>
  <si>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</si>
  <si>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</si>
  <si>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</si>
  <si>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</si>
  <si>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</si>
  <si>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</si>
  <si>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</si>
  <si>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</si>
  <si>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</si>
  <si>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</si>
  <si>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</si>
  <si>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</si>
  <si>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</si>
  <si>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</si>
  <si>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</si>
  <si>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</si>
  <si>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</si>
  <si>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</si>
  <si>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</si>
  <si>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</si>
  <si>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</si>
  <si>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</si>
  <si>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</si>
  <si>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</si>
  <si>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</si>
  <si>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</si>
  <si>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</si>
  <si>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</si>
  <si>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</si>
  <si>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</si>
  <si>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</si>
  <si>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</si>
  <si>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</si>
  <si>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</si>
  <si>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</si>
  <si>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</si>
  <si>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</si>
  <si>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</si>
  <si>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</si>
  <si>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</si>
  <si>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</si>
  <si>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</si>
  <si>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</si>
  <si>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</si>
  <si>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</si>
  <si>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</si>
  <si>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</si>
  <si>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</si>
  <si>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</si>
  <si>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</si>
  <si>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</si>
  <si>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</si>
  <si>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</si>
  <si>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</si>
  <si>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</si>
  <si>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</si>
  <si>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</si>
  <si>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</si>
  <si>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</si>
  <si>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</si>
  <si>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</si>
  <si>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</si>
  <si>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</si>
  <si>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</si>
  <si>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</si>
  <si>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</si>
  <si>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</si>
  <si>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</si>
  <si>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</si>
  <si>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</si>
  <si>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</si>
  <si>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</si>
  <si>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</si>
  <si>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</si>
  <si>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</si>
  <si>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</si>
  <si>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</si>
  <si>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</si>
  <si>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</si>
  <si>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</si>
  <si>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</si>
  <si>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</si>
  <si>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</si>
  <si>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</si>
  <si>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</si>
  <si>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</si>
  <si>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</si>
  <si>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</si>
  <si>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</si>
  <si>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</si>
  <si>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</si>
  <si>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</si>
  <si>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</si>
  <si>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</si>
  <si>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</si>
  <si>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</si>
  <si>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</si>
  <si>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</si>
  <si>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</si>
  <si>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</si>
  <si>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</si>
  <si>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</si>
  <si>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</si>
  <si>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</si>
  <si>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</si>
  <si>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</si>
  <si>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</si>
  <si>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</si>
  <si>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</si>
  <si>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</si>
  <si>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</si>
  <si>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</si>
  <si>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</si>
  <si>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</si>
  <si>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</si>
  <si>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</si>
  <si>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</si>
  <si>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</si>
  <si>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</si>
  <si>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</si>
  <si>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</si>
  <si>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</si>
  <si>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</si>
  <si>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</si>
  <si>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</si>
  <si>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</si>
  <si>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</si>
  <si>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</si>
  <si>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</si>
  <si>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</si>
  <si>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</si>
  <si>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</si>
  <si>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</si>
  <si>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</si>
  <si>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</si>
  <si>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</si>
  <si>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</si>
  <si>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</si>
  <si>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</si>
  <si>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</si>
  <si>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</si>
  <si>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</si>
  <si>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</si>
  <si>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</si>
  <si>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</si>
  <si>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</si>
  <si>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</si>
  <si>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</si>
  <si>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</si>
  <si>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</si>
  <si>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</si>
  <si>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</si>
  <si>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</si>
  <si>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</si>
  <si>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</si>
  <si>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</si>
  <si>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</si>
  <si>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</si>
  <si>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</si>
  <si>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</si>
  <si>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</si>
  <si>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</si>
  <si>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</si>
  <si>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</si>
  <si>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</si>
  <si>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</si>
  <si>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</si>
  <si>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</si>
  <si>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</si>
  <si>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</si>
  <si>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</si>
  <si>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</si>
  <si>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</si>
  <si>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</si>
  <si>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</si>
  <si>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</si>
  <si>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</si>
  <si>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</si>
  <si>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</si>
  <si>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</si>
  <si>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</si>
  <si>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</si>
  <si>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</si>
  <si>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</si>
  <si>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</si>
  <si>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</si>
  <si>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</si>
  <si>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</si>
  <si>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</si>
  <si>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</si>
  <si>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</si>
  <si>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</si>
  <si>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</si>
  <si>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</si>
  <si>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</si>
  <si>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</si>
  <si>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</si>
  <si>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</si>
  <si>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</si>
  <si>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</si>
  <si>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</si>
  <si>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</si>
  <si>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</si>
  <si>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</si>
  <si>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</si>
  <si>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</si>
  <si>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</si>
  <si>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</si>
  <si>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</si>
  <si>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</si>
  <si>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</si>
  <si>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</si>
  <si>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</si>
  <si>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</si>
  <si>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</si>
  <si>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</si>
  <si>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</si>
  <si>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</si>
  <si>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</si>
  <si>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</si>
  <si>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</si>
  <si>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</si>
  <si>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</si>
  <si>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</si>
  <si>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</si>
  <si>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</si>
  <si>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</si>
  <si>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</si>
  <si>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</si>
  <si>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</si>
  <si>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</si>
  <si>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</si>
  <si>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</si>
  <si>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</si>
  <si>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</si>
  <si>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</si>
  <si>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</si>
  <si>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</si>
  <si>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</si>
  <si>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</si>
  <si>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</si>
  <si>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</si>
  <si>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</si>
  <si>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</si>
  <si>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</si>
  <si>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</si>
  <si>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</si>
  <si>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</si>
  <si>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</si>
  <si>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</si>
  <si>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</si>
  <si>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</si>
  <si>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</si>
  <si>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</si>
  <si>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</si>
  <si>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</si>
  <si>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</si>
  <si>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</si>
  <si>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</si>
  <si>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</si>
  <si>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</si>
  <si>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</si>
  <si>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</si>
  <si>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</si>
  <si>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</si>
  <si>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</si>
  <si>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</si>
  <si>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</si>
  <si>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</si>
  <si>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</si>
  <si>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</si>
  <si>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</si>
  <si>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</si>
  <si>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</si>
  <si>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</si>
  <si>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</si>
  <si>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</si>
  <si>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</si>
  <si>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</si>
  <si>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</si>
  <si>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</si>
  <si>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</si>
  <si>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</si>
  <si>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</si>
  <si>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</si>
  <si>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</si>
  <si>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</si>
  <si>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</si>
  <si>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</si>
  <si>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</si>
  <si>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</si>
  <si>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</si>
  <si>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</si>
  <si>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</si>
  <si>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</si>
  <si>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</si>
  <si>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</si>
  <si>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</si>
  <si>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</si>
  <si>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</si>
  <si>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</si>
  <si>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</si>
  <si>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</si>
  <si>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</si>
  <si>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</si>
  <si>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</si>
  <si>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</si>
  <si>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</si>
  <si>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</si>
  <si>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</si>
  <si>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</si>
  <si>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</si>
  <si>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</si>
  <si>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</si>
  <si>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</si>
  <si>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</si>
  <si>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</si>
  <si>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</si>
  <si>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</si>
  <si>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</si>
  <si>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</si>
  <si>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</si>
  <si>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</si>
  <si>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</si>
  <si>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</si>
  <si>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</si>
  <si>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</si>
  <si>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</si>
  <si>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</si>
  <si>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</si>
  <si>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</si>
  <si>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</si>
  <si>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</si>
  <si>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</si>
  <si>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</si>
  <si>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</si>
  <si>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</si>
  <si>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</si>
  <si>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</si>
  <si>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</si>
  <si>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</si>
  <si>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</si>
  <si>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</si>
  <si>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</si>
  <si>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</si>
  <si>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</si>
  <si>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</si>
  <si>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</si>
  <si>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</si>
  <si>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</si>
  <si>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</si>
  <si>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</si>
  <si>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</si>
  <si>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</si>
  <si>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</si>
  <si>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</si>
  <si>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</si>
  <si>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</si>
  <si>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</si>
  <si>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</si>
  <si>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</si>
  <si>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</si>
  <si>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</si>
  <si>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</si>
  <si>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</si>
  <si>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</si>
  <si>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</si>
  <si>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</si>
  <si>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</si>
  <si>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</si>
  <si>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</si>
  <si>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</si>
  <si>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</si>
  <si>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</si>
  <si>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</si>
  <si>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</si>
  <si>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</si>
  <si>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</si>
  <si>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</si>
  <si>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</si>
  <si>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</si>
  <si>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</si>
  <si>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</si>
  <si>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</si>
  <si>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</si>
  <si>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</si>
  <si>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</si>
  <si>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</si>
  <si>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</si>
  <si>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</si>
  <si>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</si>
  <si>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</si>
  <si>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</si>
  <si>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</si>
  <si>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</si>
  <si>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</si>
  <si>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</si>
  <si>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</si>
  <si>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</si>
  <si>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</si>
  <si>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</si>
  <si>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</si>
  <si>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</si>
  <si>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</si>
  <si>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</si>
  <si>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</si>
  <si>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</si>
  <si>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</si>
  <si>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</si>
  <si>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</si>
  <si>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</si>
  <si>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</si>
  <si>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</si>
  <si>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</si>
  <si>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</si>
  <si>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</si>
  <si>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</si>
  <si>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</si>
  <si>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</si>
  <si>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</si>
  <si>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</si>
  <si>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</si>
  <si>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</si>
  <si>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</si>
  <si>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</si>
  <si>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</si>
  <si>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</si>
  <si>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</si>
  <si>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</si>
  <si>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</si>
  <si>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</si>
  <si>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</si>
  <si>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</si>
  <si>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</si>
  <si>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</si>
  <si>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</si>
  <si>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</si>
  <si>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</si>
  <si>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</si>
  <si>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</si>
  <si>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</si>
  <si>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</si>
  <si>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</si>
  <si>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</si>
  <si>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</si>
  <si>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</si>
  <si>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</si>
  <si>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</si>
  <si>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</si>
  <si>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</si>
  <si>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</si>
  <si>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</si>
  <si>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</si>
  <si>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</si>
  <si>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</si>
  <si>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</si>
  <si>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</si>
  <si>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</si>
  <si>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</si>
  <si>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</si>
  <si>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</si>
  <si>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</si>
  <si>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</si>
  <si>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</si>
  <si>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</si>
  <si>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</si>
  <si>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</si>
  <si>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</si>
  <si>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</si>
  <si>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</si>
  <si>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</si>
  <si>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</si>
  <si>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</si>
  <si>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</si>
  <si>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</si>
  <si>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</si>
  <si>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</si>
  <si>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</si>
  <si>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</si>
  <si>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</si>
  <si>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</si>
  <si>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</si>
  <si>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</si>
  <si>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</si>
  <si>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</si>
  <si>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</si>
  <si>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</si>
  <si>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</si>
  <si>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</si>
  <si>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</si>
  <si>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</si>
  <si>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</si>
  <si>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</si>
  <si>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</si>
  <si>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</si>
  <si>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</si>
  <si>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</si>
  <si>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</si>
  <si>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</si>
  <si>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</si>
  <si>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</si>
  <si>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</si>
  <si>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</si>
  <si>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</si>
  <si>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</si>
  <si>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</si>
  <si>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</si>
  <si>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</si>
  <si>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</si>
  <si>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</si>
  <si>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</si>
  <si>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</si>
  <si>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</si>
  <si>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</si>
  <si>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</si>
  <si>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</si>
  <si>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</si>
  <si>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</si>
  <si>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</si>
  <si>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</si>
  <si>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</si>
  <si>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</si>
  <si>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</si>
  <si>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</si>
  <si>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</si>
  <si>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</si>
  <si>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</si>
  <si>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</si>
  <si>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</si>
  <si>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</si>
  <si>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</si>
  <si>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</si>
  <si>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</si>
  <si>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</si>
  <si>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</si>
  <si>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</si>
  <si>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</si>
  <si>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</si>
  <si>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</si>
  <si>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</si>
  <si>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</si>
  <si>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</si>
  <si>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</si>
  <si>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</si>
  <si>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</si>
  <si>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</si>
  <si>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</si>
  <si>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</si>
  <si>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</si>
  <si>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</si>
  <si>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</si>
  <si>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</si>
  <si>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</si>
  <si>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</si>
  <si>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</si>
  <si>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</si>
  <si>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</si>
  <si>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</si>
  <si>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</si>
  <si>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</si>
  <si>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</si>
  <si>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</si>
  <si>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</si>
  <si>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</si>
  <si>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</si>
  <si>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</si>
  <si>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</si>
  <si>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</si>
  <si>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</si>
  <si>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</si>
  <si>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</si>
  <si>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</si>
  <si>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</si>
  <si>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</si>
  <si>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</si>
  <si>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</si>
  <si>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</si>
  <si>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</si>
  <si>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</si>
  <si>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</si>
  <si>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</si>
  <si>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</si>
  <si>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</si>
  <si>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</si>
  <si>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</si>
  <si>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</si>
  <si>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</si>
  <si>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</si>
  <si>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</si>
  <si>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</si>
  <si>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</si>
  <si>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</si>
  <si>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</si>
  <si>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</si>
  <si>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</si>
  <si>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</si>
  <si>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</si>
  <si>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</si>
  <si>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</si>
  <si>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</si>
  <si>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</si>
  <si>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</si>
  <si>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</si>
  <si>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</si>
  <si>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</si>
  <si>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</si>
  <si>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</si>
  <si>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</si>
  <si>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</si>
  <si>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</si>
  <si>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</si>
  <si>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</si>
  <si>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</si>
  <si>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</si>
  <si>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</si>
  <si>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</si>
  <si>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</si>
  <si>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</si>
  <si>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</si>
  <si>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</si>
  <si>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</si>
  <si>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</si>
  <si>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</si>
  <si>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</si>
  <si>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</si>
  <si>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</si>
  <si>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</si>
  <si>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</si>
  <si>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</si>
  <si>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</si>
  <si>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</si>
  <si>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</si>
  <si>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</si>
  <si>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</si>
  <si>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</si>
  <si>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</si>
  <si>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</si>
  <si>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</si>
  <si>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</si>
  <si>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</si>
  <si>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</si>
  <si>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</si>
  <si>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</si>
  <si>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</si>
  <si>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</si>
  <si>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</si>
  <si>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</si>
  <si>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</si>
  <si>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</si>
  <si>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</si>
  <si>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</si>
  <si>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</si>
  <si>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</si>
  <si>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</si>
  <si>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</si>
  <si>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</si>
  <si>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</si>
  <si>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</si>
  <si>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</si>
  <si>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</si>
  <si>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</si>
  <si>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</si>
  <si>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</si>
  <si>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</si>
  <si>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</si>
  <si>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</si>
  <si>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</si>
  <si>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</si>
  <si>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</si>
  <si>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</si>
  <si>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</si>
  <si>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</si>
  <si>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</si>
  <si>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</si>
  <si>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</si>
  <si>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</si>
  <si>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</si>
  <si>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</si>
  <si>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</si>
  <si>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</si>
  <si>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</si>
  <si>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</si>
  <si>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</si>
  <si>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</si>
  <si>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</si>
  <si>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</si>
  <si>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</si>
  <si>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</si>
  <si>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</si>
  <si>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</si>
  <si>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</si>
  <si>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</si>
  <si>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</si>
  <si>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</si>
  <si>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</si>
  <si>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</si>
  <si>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</si>
  <si>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</si>
  <si>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</si>
  <si>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</si>
  <si>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</si>
  <si>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</si>
  <si>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</si>
  <si>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</si>
  <si>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</si>
  <si>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</si>
  <si>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</si>
  <si>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</si>
  <si>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</si>
  <si>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</si>
  <si>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</si>
  <si>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</si>
  <si>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</si>
  <si>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</si>
  <si>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</si>
  <si>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</si>
  <si>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</si>
  <si>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</si>
  <si>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</si>
  <si>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</si>
  <si>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</si>
  <si>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</si>
  <si>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</si>
  <si>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</si>
  <si>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</si>
  <si>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</si>
  <si>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</si>
  <si>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</si>
  <si>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</si>
  <si>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</si>
  <si>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</si>
  <si>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</si>
  <si>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</si>
  <si>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</si>
  <si>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</si>
  <si>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</si>
  <si>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</si>
  <si>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</si>
  <si>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</si>
  <si>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</si>
  <si>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</si>
  <si>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</si>
  <si>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</si>
  <si>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</si>
  <si>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</si>
  <si>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</si>
  <si>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</si>
  <si>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</si>
  <si>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</si>
  <si>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</si>
  <si>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</si>
  <si>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</si>
  <si>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</si>
  <si>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</si>
  <si>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</si>
  <si>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</si>
  <si>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</si>
  <si>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</si>
  <si>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</si>
  <si>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</si>
  <si>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</si>
  <si>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</si>
  <si>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</si>
  <si>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</si>
  <si>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</si>
  <si>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</si>
  <si>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</si>
  <si>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</si>
  <si>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</si>
  <si>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</si>
  <si>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</si>
  <si>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</si>
  <si>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</si>
  <si>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</si>
  <si>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</si>
  <si>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</si>
  <si>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</si>
  <si>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</si>
  <si>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</si>
  <si>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</si>
  <si>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</si>
  <si>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</si>
  <si>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</si>
  <si>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</si>
  <si>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</si>
  <si>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</si>
  <si>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</si>
  <si>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</si>
  <si>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</si>
  <si>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</si>
  <si>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</si>
  <si>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</si>
  <si>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</si>
  <si>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</si>
  <si>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</si>
  <si>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</si>
  <si>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</si>
  <si>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</si>
  <si>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</si>
  <si>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</si>
  <si>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</si>
  <si>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</si>
  <si>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</si>
  <si>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</si>
  <si>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</si>
  <si>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</si>
  <si>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</si>
  <si>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</si>
  <si>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</si>
  <si>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</si>
  <si>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</si>
  <si>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</si>
  <si>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</si>
  <si>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</si>
  <si>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</si>
  <si>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</si>
  <si>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</si>
  <si>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</si>
  <si>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</si>
  <si>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</si>
  <si>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</si>
  <si>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</si>
  <si>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</si>
  <si>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</si>
  <si>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</si>
  <si>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</si>
  <si>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</si>
  <si>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</si>
  <si>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</si>
  <si>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</si>
  <si>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</si>
  <si>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</si>
  <si>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</si>
  <si>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</si>
  <si>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</si>
  <si>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</si>
  <si>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</si>
  <si>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</si>
  <si>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</si>
  <si>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</si>
  <si>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</si>
  <si>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</si>
  <si>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</si>
  <si>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</si>
  <si>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</si>
  <si>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</si>
  <si>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</si>
  <si>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</si>
  <si>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</si>
  <si>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</si>
  <si>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</si>
  <si>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</si>
  <si>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</si>
  <si>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</si>
  <si>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</si>
  <si>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</si>
  <si>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</si>
  <si>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</si>
  <si>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</si>
  <si>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</si>
  <si>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</si>
  <si>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</si>
  <si>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</si>
  <si>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</si>
  <si>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</si>
  <si>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</si>
  <si>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</si>
  <si>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</si>
  <si>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</si>
  <si>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</si>
  <si>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</si>
  <si>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</si>
  <si>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</si>
  <si>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</si>
  <si>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</si>
  <si>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</si>
  <si>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</si>
  <si>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</si>
  <si>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</si>
  <si>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</si>
  <si>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</si>
  <si>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</si>
  <si>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</si>
  <si>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</si>
  <si>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</si>
  <si>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</si>
  <si>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</si>
  <si>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</si>
  <si>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</si>
  <si>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</si>
  <si>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</si>
  <si>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</si>
  <si>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</si>
  <si>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</si>
  <si>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</si>
  <si>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</si>
  <si>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</si>
  <si>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</si>
  <si>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</si>
  <si>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</si>
  <si>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</si>
  <si>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</si>
  <si>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</si>
  <si>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</si>
  <si>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</si>
  <si>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</si>
  <si>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</si>
  <si>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</si>
  <si>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</si>
  <si>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</si>
  <si>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</si>
  <si>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</si>
  <si>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</si>
  <si>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</si>
  <si>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</si>
  <si>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</si>
  <si>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</si>
  <si>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</si>
  <si>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</si>
  <si>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</si>
  <si>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</si>
  <si>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</si>
  <si>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</si>
  <si>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</si>
  <si>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</si>
  <si>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</si>
  <si>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</si>
  <si>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</si>
  <si>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</si>
  <si>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</si>
  <si>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</si>
  <si>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</si>
  <si>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</si>
  <si>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</si>
  <si>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</si>
  <si>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</si>
  <si>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</si>
  <si>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</si>
  <si>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</si>
  <si>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</si>
  <si>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</si>
  <si>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</si>
  <si>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</si>
  <si>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</si>
  <si>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</si>
  <si>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</si>
  <si>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</si>
  <si>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</si>
  <si>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</si>
  <si>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</si>
  <si>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</si>
  <si>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</si>
  <si>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</si>
  <si>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</si>
  <si>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</si>
  <si>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</si>
  <si>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</si>
  <si>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</si>
  <si>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</si>
  <si>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</si>
  <si>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</si>
  <si>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</si>
  <si>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</si>
  <si>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</si>
  <si>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</si>
  <si>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</si>
  <si>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</si>
  <si>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</si>
  <si>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</si>
  <si>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</si>
  <si>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</si>
  <si>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</si>
  <si>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</si>
  <si>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</si>
  <si>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</si>
  <si>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</si>
  <si>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</si>
  <si>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</si>
  <si>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</si>
  <si>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</si>
  <si>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</si>
  <si>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</si>
  <si>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</si>
  <si>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</si>
  <si>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</si>
  <si>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</si>
  <si>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</si>
  <si>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</si>
  <si>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</si>
  <si>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</si>
  <si>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</si>
  <si>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</si>
  <si>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</si>
  <si>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</si>
  <si>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</si>
  <si>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</si>
  <si>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</si>
  <si>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</si>
  <si>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</si>
  <si>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</si>
  <si>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</si>
  <si>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</si>
  <si>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</si>
  <si>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</si>
  <si>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</si>
  <si>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</si>
  <si>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</si>
  <si>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</si>
  <si>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</si>
  <si>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</si>
  <si>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</si>
  <si>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</si>
  <si>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</si>
  <si>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</si>
  <si>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</si>
  <si>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</si>
  <si>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</si>
  <si>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</si>
  <si>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</si>
  <si>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</si>
  <si>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</si>
  <si>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</si>
  <si>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</si>
  <si>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</si>
  <si>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</si>
  <si>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</si>
  <si>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</si>
  <si>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</si>
  <si>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</si>
  <si>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</si>
  <si>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</si>
  <si>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</si>
  <si>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</si>
  <si>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</si>
  <si>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</si>
  <si>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</si>
  <si>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</si>
  <si>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</si>
  <si>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</si>
  <si>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</si>
  <si>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</si>
  <si>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</si>
  <si>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</si>
  <si>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</si>
  <si>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</si>
  <si>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</si>
  <si>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</si>
  <si>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</si>
  <si>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</si>
  <si>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</si>
  <si>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</si>
  <si>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</si>
  <si>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</si>
  <si>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</si>
  <si>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</si>
  <si>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</si>
  <si>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</si>
  <si>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</si>
  <si>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</si>
  <si>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</si>
  <si>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</si>
  <si>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</si>
  <si>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</si>
  <si>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</si>
  <si>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</si>
  <si>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</si>
  <si>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</si>
  <si>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</si>
  <si>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</si>
  <si>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</si>
  <si>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</si>
  <si>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</si>
  <si>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</si>
  <si>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</si>
  <si>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</si>
  <si>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</si>
  <si>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</si>
  <si>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</si>
  <si>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</si>
  <si>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</si>
  <si>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</si>
  <si>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</si>
  <si>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</si>
  <si>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</si>
  <si>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</si>
  <si>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</si>
  <si>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</si>
  <si>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</si>
  <si>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</si>
  <si>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</si>
  <si>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</si>
  <si>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</si>
  <si>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</si>
  <si>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</si>
  <si>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</si>
  <si>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</si>
  <si>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</si>
  <si>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</si>
  <si>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</si>
  <si>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</si>
  <si>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</si>
  <si>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</si>
  <si>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</si>
  <si>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</si>
  <si>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</si>
  <si>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</si>
  <si>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</si>
  <si>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</si>
  <si>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</si>
  <si>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</si>
  <si>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</si>
  <si>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</si>
  <si>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</si>
  <si>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</si>
  <si>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</si>
  <si>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</si>
  <si>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</si>
  <si>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</si>
  <si>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</si>
  <si>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</si>
  <si>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</si>
  <si>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</si>
  <si>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</si>
  <si>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</si>
  <si>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</si>
  <si>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</si>
  <si>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</si>
  <si>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</si>
  <si>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</si>
  <si>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</si>
  <si>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</si>
  <si>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</si>
  <si>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</si>
  <si>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</si>
  <si>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</si>
  <si>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</si>
  <si>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</si>
  <si>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</si>
  <si>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</si>
  <si>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</si>
  <si>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</si>
  <si>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</si>
  <si>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</si>
  <si>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</si>
  <si>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</si>
  <si>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</si>
  <si>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</si>
  <si>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</si>
  <si>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</si>
  <si>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</si>
  <si>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</si>
  <si>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</si>
  <si>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</si>
  <si>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</si>
  <si>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</si>
  <si>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</si>
  <si>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</si>
  <si>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</si>
  <si>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</si>
  <si>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</si>
  <si>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</si>
  <si>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</si>
  <si>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</si>
  <si>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</si>
  <si>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</si>
  <si>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</si>
  <si>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</si>
  <si>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</si>
  <si>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</si>
  <si>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</si>
  <si>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</si>
  <si>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</si>
  <si>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</si>
  <si>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</si>
  <si>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</si>
  <si>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</si>
  <si>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</si>
  <si>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</si>
  <si>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</si>
  <si>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</si>
  <si>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</si>
  <si>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</si>
  <si>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</si>
  <si>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</si>
  <si>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</si>
  <si>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</si>
  <si>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</si>
  <si>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</si>
  <si>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</si>
  <si>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</si>
  <si>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</si>
  <si>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</si>
  <si>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</si>
  <si>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</si>
  <si>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</si>
  <si>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</si>
  <si>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</si>
  <si>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</si>
  <si>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</si>
  <si>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</si>
  <si>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</si>
  <si>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</si>
  <si>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</si>
  <si>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</si>
  <si>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</si>
  <si>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</si>
  <si>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</si>
  <si>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</si>
  <si>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</si>
  <si>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</si>
  <si>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</si>
  <si>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</si>
  <si>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</si>
  <si>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</si>
  <si>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</si>
  <si>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</si>
  <si>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</si>
  <si>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</si>
  <si>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</si>
  <si>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</si>
  <si>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</si>
  <si>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</si>
  <si>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</si>
  <si>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</si>
  <si>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</si>
  <si>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</si>
  <si>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</si>
  <si>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</si>
  <si>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</si>
  <si>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</si>
  <si>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</si>
  <si>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</si>
  <si>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</si>
  <si>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</si>
  <si>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</si>
  <si>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</si>
  <si>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</si>
  <si>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</si>
  <si>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</si>
  <si>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</si>
  <si>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</si>
  <si>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</si>
  <si>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</si>
  <si>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</si>
  <si>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</si>
  <si>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</si>
  <si>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</si>
  <si>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</si>
  <si>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</si>
  <si>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</si>
  <si>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</si>
  <si>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</si>
  <si>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</si>
  <si>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</si>
  <si>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</si>
  <si>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</si>
  <si>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</si>
  <si>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</si>
  <si>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</si>
  <si>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</si>
  <si>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</si>
  <si>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</si>
  <si>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</si>
  <si>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</si>
  <si>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</si>
  <si>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</si>
  <si>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</si>
  <si>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</si>
  <si>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</si>
  <si>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</si>
  <si>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</si>
  <si>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</si>
  <si>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</si>
  <si>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</si>
  <si>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</si>
  <si>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</si>
  <si>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</si>
  <si>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</si>
  <si>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</si>
  <si>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</si>
  <si>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</si>
  <si>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</si>
  <si>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</si>
  <si>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</si>
  <si>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</si>
  <si>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</si>
  <si>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</si>
  <si>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</si>
  <si>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</si>
  <si>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</si>
  <si>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</si>
  <si>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</si>
  <si>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</si>
  <si>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</si>
  <si>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</si>
  <si>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</si>
  <si>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</si>
  <si>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</si>
  <si>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</si>
  <si>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</si>
  <si>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</si>
  <si>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</si>
  <si>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</si>
  <si>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</si>
  <si>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</si>
  <si>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</si>
  <si>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</si>
  <si>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</si>
  <si>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</si>
  <si>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</si>
  <si>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</si>
  <si>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</si>
  <si>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</si>
  <si>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</si>
  <si>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</si>
  <si>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</si>
  <si>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</si>
  <si>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</si>
  <si>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</si>
  <si>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</si>
  <si>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</si>
  <si>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</si>
  <si>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</si>
  <si>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</si>
  <si>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</si>
  <si>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</si>
  <si>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</si>
  <si>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</si>
  <si>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</si>
  <si>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</si>
  <si>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</si>
  <si>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</si>
  <si>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</si>
  <si>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</si>
  <si>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</si>
  <si>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</si>
  <si>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</si>
  <si>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</si>
  <si>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</si>
  <si>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</si>
  <si>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</si>
  <si>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</si>
  <si>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</si>
  <si>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</si>
  <si>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</si>
  <si>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</si>
  <si>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</si>
  <si>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</si>
  <si>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</si>
  <si>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</si>
  <si>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</si>
  <si>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</si>
  <si>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</si>
  <si>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</si>
  <si>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</si>
  <si>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</si>
  <si>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</si>
  <si>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</si>
  <si>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</si>
  <si>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</si>
  <si>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</si>
  <si>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</si>
  <si>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</si>
  <si>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</si>
  <si>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</si>
  <si>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</si>
  <si>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</si>
  <si>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</si>
  <si>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</si>
  <si>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</si>
  <si>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</si>
  <si>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</si>
  <si>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</si>
  <si>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</si>
  <si>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</si>
  <si>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</si>
  <si>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</si>
  <si>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</si>
  <si>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</si>
  <si>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</si>
  <si>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</si>
  <si>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</si>
  <si>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</si>
  <si>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</si>
  <si>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</si>
  <si>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</si>
  <si>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</si>
  <si>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</si>
  <si>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</si>
  <si>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</si>
  <si>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</si>
  <si>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</si>
  <si>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</si>
  <si>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</si>
  <si>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</si>
  <si>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</si>
  <si>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</si>
  <si>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</si>
  <si>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</si>
  <si>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</si>
  <si>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</si>
  <si>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</si>
  <si>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</si>
  <si>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</si>
  <si>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</si>
  <si>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</si>
  <si>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</si>
  <si>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</si>
  <si>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</si>
  <si>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</si>
  <si>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</si>
  <si>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</si>
  <si>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</si>
  <si>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</si>
  <si>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</si>
  <si>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</si>
  <si>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</si>
  <si>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</si>
  <si>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</si>
  <si>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</si>
  <si>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</si>
  <si>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</si>
  <si>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</si>
  <si>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</si>
  <si>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</si>
  <si>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</si>
  <si>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</si>
  <si>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</si>
  <si>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</si>
  <si>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</si>
  <si>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</si>
  <si>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</si>
  <si>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</si>
  <si>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</si>
  <si>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</si>
  <si>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</si>
  <si>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</si>
  <si>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</si>
  <si>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</si>
  <si>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</si>
  <si>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</si>
  <si>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</si>
  <si>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</si>
  <si>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</si>
  <si>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</si>
  <si>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</si>
  <si>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</si>
  <si>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</si>
  <si>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</si>
  <si>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</si>
  <si>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</si>
  <si>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</si>
  <si>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</si>
  <si>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</si>
  <si>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</si>
  <si>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</si>
  <si>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</si>
  <si>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</si>
  <si>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</si>
  <si>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</si>
  <si>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</si>
  <si>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</si>
  <si>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</si>
  <si>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</si>
  <si>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</si>
  <si>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</si>
  <si>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</si>
  <si>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</si>
  <si>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</si>
  <si>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</si>
  <si>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</si>
  <si>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</si>
  <si>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</si>
  <si>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</si>
  <si>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</si>
  <si>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</si>
  <si>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</si>
  <si>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</si>
  <si>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</si>
  <si>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</si>
  <si>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</si>
  <si>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</si>
  <si>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</si>
  <si>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</si>
  <si>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</si>
  <si>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</si>
  <si>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</si>
  <si>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</si>
  <si>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</si>
  <si>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</si>
  <si>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</si>
  <si>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</si>
  <si>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</si>
  <si>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</si>
  <si>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</si>
  <si>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</si>
  <si>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</si>
  <si>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</si>
  <si>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</si>
  <si>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</si>
  <si>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</si>
  <si>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</si>
  <si>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</si>
  <si>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</si>
  <si>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</si>
  <si>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</si>
  <si>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</si>
  <si>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</si>
  <si>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</si>
  <si>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</si>
  <si>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</si>
  <si>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</si>
  <si>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</si>
  <si>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</si>
  <si>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</si>
  <si>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</si>
  <si>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</si>
  <si>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</si>
  <si>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</si>
  <si>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</si>
  <si>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</si>
  <si>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</si>
  <si>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</si>
  <si>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</si>
  <si>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</si>
  <si>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</si>
  <si>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</si>
  <si>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</si>
  <si>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</si>
  <si>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</si>
  <si>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</si>
  <si>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</si>
  <si>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</si>
  <si>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</si>
  <si>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</si>
  <si>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</si>
  <si>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</si>
  <si>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</si>
  <si>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</si>
  <si>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</si>
  <si>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</si>
  <si>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</si>
  <si>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</si>
  <si>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</si>
  <si>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</si>
  <si>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</si>
  <si>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</si>
  <si>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</si>
  <si>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</si>
  <si>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</si>
  <si>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</si>
  <si>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</si>
  <si>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</si>
  <si>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</si>
  <si>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</si>
  <si>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</si>
  <si>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</si>
  <si>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</si>
  <si>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</si>
  <si>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</si>
  <si>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</si>
  <si>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</si>
  <si>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</si>
  <si>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</si>
  <si>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</si>
  <si>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</si>
  <si>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</si>
  <si>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</si>
  <si>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</si>
  <si>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</si>
  <si>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</si>
  <si>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</si>
  <si>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</si>
  <si>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</si>
  <si>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</si>
  <si>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</si>
  <si>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</si>
  <si>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</si>
  <si>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</si>
  <si>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</si>
  <si>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</si>
  <si>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</si>
  <si>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</si>
  <si>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</si>
  <si>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</si>
  <si>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</si>
  <si>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</si>
  <si>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</si>
  <si>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</si>
  <si>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</si>
  <si>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</si>
  <si>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</si>
  <si>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</si>
  <si>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</si>
  <si>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</si>
  <si>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</si>
  <si>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</si>
  <si>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</si>
  <si>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</si>
  <si>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</si>
  <si>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</si>
  <si>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</si>
  <si>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</si>
  <si>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</si>
  <si>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</si>
  <si>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</si>
  <si>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</si>
  <si>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</si>
  <si>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</si>
  <si>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</si>
  <si>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</si>
  <si>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</si>
  <si>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</si>
  <si>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</si>
  <si>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</si>
  <si>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</si>
  <si>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</si>
  <si>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</si>
  <si>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</si>
  <si>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</si>
  <si>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</si>
  <si>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</si>
  <si>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</si>
  <si>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</si>
  <si>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</si>
  <si>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</si>
  <si>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</si>
  <si>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</si>
  <si>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</si>
  <si>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</si>
  <si>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</si>
  <si>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</si>
  <si>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</si>
  <si>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</si>
  <si>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</si>
  <si>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</si>
  <si>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</si>
  <si>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</si>
  <si>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</si>
  <si>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</si>
  <si>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</si>
  <si>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</si>
  <si>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</si>
  <si>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</si>
  <si>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</si>
  <si>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</si>
  <si>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</si>
  <si>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</si>
  <si>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</si>
  <si>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</si>
  <si>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</si>
  <si>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</si>
  <si>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</si>
  <si>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</si>
  <si>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</si>
  <si>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</si>
  <si>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</si>
  <si>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</si>
  <si>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</si>
  <si>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</si>
  <si>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</si>
  <si>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</si>
  <si>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</si>
  <si>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</si>
  <si>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</si>
  <si>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</si>
  <si>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</si>
  <si>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</si>
  <si>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</si>
  <si>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</si>
  <si>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</si>
  <si>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</si>
  <si>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</si>
  <si>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</si>
  <si>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</si>
  <si>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</si>
  <si>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</si>
  <si>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</si>
  <si>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</si>
  <si>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</si>
  <si>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</si>
  <si>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</si>
  <si>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</si>
  <si>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</si>
  <si>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</si>
  <si>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</si>
  <si>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</si>
  <si>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</si>
  <si>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</si>
  <si>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</si>
  <si>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</si>
  <si>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</si>
  <si>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</si>
  <si>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</si>
  <si>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</si>
  <si>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</si>
  <si>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</si>
  <si>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</si>
  <si>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</si>
  <si>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</si>
  <si>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</si>
  <si>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</si>
  <si>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</si>
  <si>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</si>
  <si>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</si>
  <si>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</si>
  <si>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</si>
  <si>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</si>
  <si>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</si>
  <si>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</si>
  <si>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</si>
  <si>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</si>
  <si>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</si>
  <si>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</si>
  <si>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</si>
  <si>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</si>
  <si>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</si>
  <si>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</si>
  <si>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</si>
  <si>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</si>
  <si>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</si>
  <si>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</si>
  <si>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</si>
  <si>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</si>
  <si>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</si>
  <si>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</si>
  <si>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</si>
  <si>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</si>
  <si>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</si>
  <si>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</si>
  <si>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</si>
  <si>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</si>
  <si>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</si>
  <si>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</si>
  <si>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</si>
  <si>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</si>
  <si>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</si>
  <si>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</si>
  <si>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</si>
  <si>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</si>
  <si>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</si>
  <si>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</si>
  <si>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</si>
  <si>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</si>
  <si>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</si>
  <si>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</si>
  <si>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</si>
  <si>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</si>
  <si>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</si>
  <si>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</si>
  <si>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</si>
  <si>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</si>
  <si>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</si>
  <si>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</si>
  <si>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</si>
  <si>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</si>
  <si>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</si>
  <si>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</si>
  <si>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</si>
  <si>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</si>
  <si>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</si>
  <si>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</si>
  <si>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</si>
  <si>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</si>
  <si>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</si>
  <si>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</si>
  <si>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</si>
  <si>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</si>
  <si>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</si>
  <si>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</si>
  <si>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</si>
  <si>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</si>
  <si>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</si>
  <si>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</si>
  <si>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</si>
  <si>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</si>
  <si>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</si>
  <si>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</si>
  <si>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</si>
  <si>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</si>
  <si>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</si>
  <si>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</si>
  <si>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</si>
  <si>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</si>
  <si>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</si>
  <si>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</si>
  <si>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</si>
  <si>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</si>
  <si>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</si>
  <si>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</si>
  <si>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</si>
  <si>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</si>
  <si>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</si>
  <si>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</si>
  <si>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</si>
  <si>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</si>
  <si>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</si>
  <si>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</si>
  <si>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</si>
  <si>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</si>
  <si>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</si>
  <si>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</si>
  <si>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</si>
  <si>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</si>
  <si>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</si>
  <si>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</si>
  <si>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</si>
  <si>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</si>
  <si>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</si>
  <si>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</si>
  <si>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</si>
  <si>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</si>
  <si>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</si>
  <si>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</si>
  <si>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</si>
  <si>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</si>
  <si>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</si>
  <si>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</si>
  <si>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</si>
  <si>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</si>
  <si>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</si>
  <si>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</si>
  <si>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</si>
  <si>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</si>
  <si>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</si>
  <si>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</si>
  <si>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</si>
  <si>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</si>
  <si>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</si>
  <si>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</si>
  <si>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</si>
  <si>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</si>
  <si>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</si>
  <si>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</si>
  <si>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</si>
  <si>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</si>
  <si>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</si>
  <si>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</si>
  <si>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</si>
  <si>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</si>
  <si>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</si>
  <si>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</si>
  <si>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</si>
  <si>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</si>
  <si>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</si>
  <si>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</si>
  <si>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</si>
  <si>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</si>
  <si>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</si>
  <si>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</si>
  <si>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</si>
  <si>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</si>
  <si>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</si>
  <si>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</si>
  <si>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</si>
  <si>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</si>
  <si>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</si>
  <si>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</si>
  <si>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</si>
  <si>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</si>
  <si>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</si>
  <si>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</si>
  <si>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</si>
  <si>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</si>
  <si>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</si>
  <si>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</si>
  <si>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</si>
  <si>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</si>
  <si>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</si>
  <si>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</si>
  <si>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</si>
  <si>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</si>
  <si>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</si>
  <si>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</si>
  <si>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</si>
  <si>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</si>
  <si>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</si>
  <si>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</si>
  <si>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</si>
  <si>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</si>
  <si>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</si>
  <si>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</si>
  <si>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</si>
  <si>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</si>
  <si>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</si>
  <si>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</si>
  <si>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</si>
  <si>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</si>
  <si>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</si>
  <si>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</si>
  <si>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</si>
  <si>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</si>
  <si>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</si>
  <si>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</si>
  <si>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</si>
  <si>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</si>
  <si>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</si>
  <si>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</si>
  <si>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</si>
  <si>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</si>
  <si>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</si>
  <si>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</si>
  <si>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</si>
  <si>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</si>
  <si>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</si>
  <si>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</si>
  <si>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</si>
  <si>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</si>
  <si>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</si>
  <si>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</si>
  <si>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</si>
  <si>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</si>
  <si>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</si>
  <si>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</si>
  <si>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</si>
  <si>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</si>
  <si>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</si>
  <si>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</si>
  <si>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</si>
  <si>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</si>
  <si>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</si>
  <si>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</si>
  <si>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</si>
  <si>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</si>
  <si>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</si>
  <si>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</si>
  <si>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</si>
  <si>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</si>
  <si>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</si>
  <si>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</si>
  <si>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</si>
  <si>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</si>
  <si>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</si>
  <si>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</si>
  <si>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</si>
  <si>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</si>
  <si>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</si>
  <si>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</si>
  <si>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</si>
  <si>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</si>
  <si>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</si>
  <si>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</si>
  <si>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</si>
  <si>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</si>
  <si>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</si>
  <si>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</si>
  <si>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</si>
  <si>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</si>
  <si>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</si>
  <si>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</si>
  <si>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</si>
  <si>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</si>
  <si>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</si>
  <si>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</si>
  <si>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</si>
  <si>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</si>
  <si>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</si>
  <si>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</si>
  <si>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</si>
  <si>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</si>
  <si>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</si>
  <si>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</si>
  <si>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</si>
  <si>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</si>
  <si>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</si>
  <si>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</si>
  <si>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</si>
  <si>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</si>
  <si>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</si>
  <si>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</si>
  <si>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</si>
  <si>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</si>
  <si>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</si>
  <si>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</si>
  <si>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</si>
  <si>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</si>
  <si>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</si>
  <si>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</si>
  <si>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</si>
  <si>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</si>
  <si>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</si>
  <si>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</si>
  <si>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</si>
  <si>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</si>
  <si>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</si>
  <si>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</si>
  <si>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</si>
  <si>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</si>
  <si>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</si>
  <si>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</si>
  <si>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</si>
  <si>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</si>
  <si>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</si>
  <si>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</si>
  <si>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</si>
  <si>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</si>
  <si>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</si>
  <si>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</si>
  <si>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</si>
  <si>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</si>
  <si>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</si>
  <si>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</si>
  <si>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</si>
  <si>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</si>
  <si>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</si>
  <si>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</si>
  <si>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</si>
  <si>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</si>
  <si>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</si>
  <si>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</si>
  <si>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</si>
  <si>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</si>
  <si>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</si>
  <si>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</si>
  <si>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</si>
  <si>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</si>
  <si>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</si>
  <si>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</si>
  <si>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</si>
  <si>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</si>
  <si>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</si>
  <si>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</si>
  <si>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</si>
  <si>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</si>
  <si>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</si>
  <si>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</si>
  <si>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</si>
  <si>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</si>
  <si>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</si>
  <si>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</si>
  <si>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</si>
  <si>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</si>
  <si>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</si>
  <si>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</si>
  <si>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</si>
  <si>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</si>
  <si>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</si>
  <si>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</si>
  <si>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</si>
  <si>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</si>
  <si>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</si>
  <si>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</si>
  <si>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</si>
  <si>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</si>
  <si>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</si>
  <si>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</si>
  <si>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</si>
  <si>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</si>
  <si>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</si>
  <si>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</si>
  <si>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</si>
  <si>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</si>
  <si>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</si>
  <si>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</si>
  <si>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</si>
  <si>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</si>
  <si>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</si>
  <si>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</si>
  <si>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</si>
  <si>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</si>
  <si>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</si>
  <si>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</si>
  <si>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</si>
  <si>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</si>
  <si>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</si>
  <si>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</si>
  <si>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</si>
  <si>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</si>
  <si>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</si>
  <si>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</si>
  <si>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</si>
  <si>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</si>
  <si>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</si>
  <si>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</si>
  <si>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</si>
  <si>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</si>
  <si>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</si>
  <si>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</si>
  <si>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</si>
  <si>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</si>
  <si>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</si>
  <si>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</si>
  <si>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</si>
  <si>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</si>
  <si>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</si>
  <si>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</si>
  <si>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</si>
  <si>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</si>
  <si>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</si>
  <si>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</si>
  <si>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</si>
  <si>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</si>
  <si>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</si>
  <si>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</si>
  <si>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</si>
  <si>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</si>
  <si>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</si>
  <si>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</si>
  <si>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</si>
  <si>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</si>
  <si>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</si>
  <si>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</si>
  <si>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</si>
  <si>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</si>
  <si>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</si>
  <si>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</si>
  <si>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</si>
  <si>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</si>
  <si>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</si>
  <si>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</si>
  <si>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</si>
  <si>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</si>
  <si>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</si>
  <si>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</si>
  <si>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</si>
  <si>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</si>
  <si>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</si>
  <si>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</si>
  <si>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</si>
  <si>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</si>
  <si>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</si>
  <si>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</si>
  <si>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</si>
  <si>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</si>
  <si>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</si>
  <si>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</si>
  <si>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</si>
  <si>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</si>
  <si>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</si>
  <si>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</si>
  <si>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</si>
  <si>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</si>
  <si>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</si>
  <si>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</si>
  <si>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</si>
  <si>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</si>
  <si>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</si>
  <si>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</si>
  <si>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</si>
  <si>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</si>
  <si>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</si>
  <si>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</si>
  <si>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</si>
  <si>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</si>
  <si>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</si>
  <si>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</si>
  <si>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</si>
  <si>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</si>
  <si>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</si>
  <si>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</si>
  <si>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</si>
  <si>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</si>
  <si>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</si>
  <si>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</si>
  <si>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</si>
  <si>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</si>
  <si>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</si>
  <si>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</si>
  <si>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</si>
  <si>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</si>
  <si>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</si>
  <si>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</si>
  <si>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</si>
  <si>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</si>
  <si>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</si>
  <si>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</si>
  <si>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</si>
  <si>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</si>
  <si>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</si>
  <si>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</si>
  <si>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</si>
  <si>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</si>
  <si>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</si>
  <si>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</si>
  <si>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</si>
  <si>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</si>
  <si>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</si>
  <si>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</si>
  <si>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</si>
  <si>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</si>
  <si>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</si>
  <si>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</si>
  <si>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</si>
  <si>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</si>
  <si>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</si>
  <si>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</si>
  <si>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</si>
  <si>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</si>
  <si>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</si>
  <si>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</si>
  <si>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</si>
  <si>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</si>
  <si>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</si>
  <si>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</si>
  <si>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</si>
  <si>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</si>
  <si>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</si>
  <si>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</si>
  <si>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</si>
  <si>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</si>
  <si>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</si>
  <si>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</si>
  <si>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</si>
  <si>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</si>
  <si>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</si>
  <si>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</si>
  <si>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</si>
  <si>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</si>
  <si>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</si>
  <si>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</si>
  <si>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</si>
  <si>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</si>
  <si>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</si>
  <si>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</si>
  <si>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</si>
  <si>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</si>
  <si>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</si>
  <si>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</si>
  <si>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</si>
  <si>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</si>
  <si>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</si>
  <si>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</si>
  <si>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</si>
  <si>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</si>
  <si>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</si>
  <si>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</si>
  <si>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</si>
  <si>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</si>
  <si>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</si>
  <si>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</si>
  <si>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</si>
  <si>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</si>
  <si>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</si>
  <si>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</si>
  <si>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</si>
  <si>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</si>
  <si>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</si>
  <si>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</si>
  <si>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</si>
  <si>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</si>
  <si>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</si>
  <si>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</si>
  <si>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</si>
  <si>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</si>
  <si>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</si>
  <si>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</si>
  <si>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</si>
  <si>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</si>
  <si>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</si>
  <si>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</si>
  <si>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</si>
  <si>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</si>
  <si>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</si>
  <si>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</si>
  <si>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</si>
  <si>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</si>
  <si>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</si>
  <si>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</si>
  <si>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</si>
  <si>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</si>
  <si>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</si>
  <si>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</si>
  <si>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</si>
  <si>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</si>
  <si>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</si>
  <si>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</si>
  <si>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</si>
  <si>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</si>
  <si>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</si>
  <si>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</si>
  <si>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</si>
  <si>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</si>
  <si>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</si>
  <si>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</si>
  <si>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</si>
  <si>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</si>
  <si>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</si>
  <si>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</si>
  <si>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</si>
  <si>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</si>
  <si>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</si>
  <si>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</si>
  <si>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</si>
  <si>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</si>
  <si>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</si>
  <si>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</si>
  <si>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</si>
  <si>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</si>
  <si>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</si>
  <si>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</si>
  <si>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</si>
  <si>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</si>
  <si>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</si>
  <si>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</si>
  <si>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</si>
  <si>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</si>
  <si>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</si>
  <si>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</si>
  <si>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</si>
  <si>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</si>
  <si>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</si>
  <si>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</si>
  <si>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</si>
  <si>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</si>
  <si>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</si>
  <si>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</si>
  <si>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</si>
  <si>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</si>
  <si>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</si>
  <si>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</si>
  <si>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</si>
  <si>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</si>
  <si>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</si>
  <si>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</si>
  <si>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</si>
  <si>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</si>
  <si>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</si>
  <si>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</si>
  <si>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</si>
  <si>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</si>
  <si>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</si>
  <si>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</si>
  <si>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</si>
  <si>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</si>
  <si>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</si>
  <si>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</si>
  <si>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</si>
  <si>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</si>
  <si>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</si>
  <si>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</si>
  <si>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</si>
  <si>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</si>
  <si>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</si>
  <si>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</si>
  <si>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</si>
  <si>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</si>
  <si>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</si>
  <si>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</si>
  <si>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</si>
  <si>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</si>
  <si>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</si>
  <si>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</si>
  <si>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</si>
  <si>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</si>
  <si>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</si>
  <si>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</si>
  <si>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</si>
  <si>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</si>
  <si>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</si>
  <si>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</si>
  <si>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</si>
  <si>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</si>
  <si>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</si>
  <si>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</si>
  <si>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</si>
  <si>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</si>
  <si>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</si>
  <si>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</si>
  <si>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</si>
  <si>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</si>
  <si>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</si>
  <si>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</si>
  <si>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</si>
  <si>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</si>
  <si>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</si>
  <si>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</si>
  <si>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</si>
  <si>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</si>
  <si>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</si>
  <si>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</si>
  <si>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</si>
  <si>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</si>
  <si>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</si>
  <si>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</si>
  <si>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</si>
  <si>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</si>
  <si>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</si>
  <si>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</si>
  <si>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</si>
  <si>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</si>
  <si>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</si>
  <si>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</si>
  <si>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</si>
  <si>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</si>
  <si>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</si>
  <si>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</si>
  <si>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</si>
  <si>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</si>
  <si>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</si>
  <si>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</si>
  <si>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</si>
  <si>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</si>
  <si>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</si>
  <si>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</si>
  <si>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</si>
  <si>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</si>
  <si>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</si>
  <si>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</si>
  <si>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</si>
  <si>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</si>
  <si>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</si>
  <si>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</si>
  <si>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</si>
  <si>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</si>
  <si>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</si>
  <si>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</si>
  <si>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</si>
  <si>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</si>
  <si>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</si>
  <si>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</si>
  <si>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</si>
  <si>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</si>
  <si>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</si>
  <si>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</si>
  <si>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</si>
  <si>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</si>
  <si>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</si>
  <si>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</si>
  <si>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</si>
  <si>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</si>
  <si>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</si>
  <si>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</si>
  <si>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</si>
  <si>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</si>
  <si>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</si>
  <si>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</si>
  <si>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</si>
  <si>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</si>
  <si>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</si>
  <si>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</si>
  <si>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</si>
  <si>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</si>
  <si>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</si>
  <si>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</si>
  <si>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</si>
  <si>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</si>
  <si>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</si>
  <si>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</si>
  <si>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</si>
  <si>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</si>
  <si>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</si>
  <si>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</si>
  <si>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</si>
  <si>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</si>
  <si>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</si>
  <si>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</si>
  <si>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</si>
  <si>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</si>
  <si>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</si>
  <si>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</si>
  <si>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</si>
  <si>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</si>
  <si>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</si>
  <si>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</si>
  <si>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</si>
  <si>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</si>
  <si>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</si>
  <si>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</si>
  <si>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</si>
  <si>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</si>
  <si>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</si>
  <si>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</si>
  <si>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</si>
  <si>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</si>
  <si>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</si>
  <si>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</si>
  <si>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</si>
  <si>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</si>
  <si>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</si>
  <si>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</si>
  <si>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</si>
  <si>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</si>
  <si>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</si>
  <si>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</si>
  <si>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</si>
  <si>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</si>
  <si>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</si>
  <si>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</si>
  <si>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</si>
  <si>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</si>
  <si>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</si>
  <si>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</si>
  <si>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</si>
  <si>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</si>
  <si>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</si>
  <si>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</si>
  <si>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</si>
  <si>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</si>
  <si>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</si>
  <si>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</si>
  <si>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</si>
  <si>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</si>
  <si>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</si>
  <si>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</si>
  <si>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</si>
  <si>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</si>
  <si>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</si>
  <si>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</si>
  <si>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</si>
  <si>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</si>
  <si>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</si>
  <si>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</si>
  <si>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</si>
  <si>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</si>
  <si>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</si>
  <si>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</si>
  <si>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</si>
  <si>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</si>
  <si>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</si>
  <si>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</si>
  <si>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</si>
  <si>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</si>
  <si>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</si>
  <si>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</si>
  <si>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</si>
  <si>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</si>
  <si>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</si>
  <si>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</si>
  <si>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</si>
  <si>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</si>
  <si>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</si>
  <si>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</si>
  <si>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</si>
  <si>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</si>
  <si>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</si>
  <si>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</si>
  <si>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</si>
  <si>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</si>
  <si>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</si>
  <si>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</si>
  <si>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</si>
  <si>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</si>
  <si>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</si>
  <si>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</si>
  <si>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</si>
  <si>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</si>
  <si>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</si>
  <si>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</si>
  <si>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</si>
  <si>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</si>
  <si>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</si>
  <si>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</si>
  <si>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</si>
  <si>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</si>
  <si>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</si>
  <si>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</si>
  <si>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</si>
  <si>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</si>
  <si>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</si>
  <si>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</si>
  <si>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</si>
  <si>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</si>
  <si>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</si>
  <si>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</si>
  <si>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</si>
  <si>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</si>
  <si>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</si>
  <si>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</si>
  <si>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</si>
  <si>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</si>
  <si>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</si>
  <si>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</si>
  <si>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</si>
  <si>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</si>
  <si>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</si>
  <si>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</si>
  <si>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</si>
  <si>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</si>
  <si>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</si>
  <si>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</si>
  <si>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</si>
  <si>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</si>
  <si>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</si>
  <si>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</si>
  <si>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</si>
  <si>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</si>
  <si>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</si>
  <si>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</si>
  <si>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</si>
  <si>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</si>
  <si>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</si>
  <si>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</si>
  <si>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</si>
  <si>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</si>
  <si>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</si>
  <si>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</si>
  <si>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</si>
  <si>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</si>
  <si>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</si>
  <si>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</si>
  <si>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</si>
  <si>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</si>
  <si>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</si>
  <si>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</si>
  <si>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</si>
  <si>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</si>
  <si>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</si>
  <si>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</si>
  <si>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</si>
  <si>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</si>
  <si>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</si>
  <si>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</si>
  <si>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</si>
  <si>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</si>
  <si>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</si>
  <si>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</si>
  <si>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</si>
  <si>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</si>
  <si>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</si>
  <si>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</si>
  <si>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</si>
  <si>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</si>
  <si>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</si>
  <si>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</si>
  <si>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</si>
  <si>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</si>
  <si>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</si>
  <si>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</si>
  <si>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</si>
  <si>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</si>
  <si>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</si>
  <si>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</si>
  <si>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</si>
  <si>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</si>
  <si>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</si>
  <si>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</si>
  <si>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</si>
  <si>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</si>
  <si>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</si>
  <si>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</si>
  <si>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</si>
  <si>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</si>
  <si>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</si>
  <si>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</si>
  <si>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</si>
  <si>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</si>
  <si>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</si>
  <si>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</si>
  <si>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</si>
  <si>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</si>
  <si>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</si>
  <si>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</si>
  <si>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</si>
  <si>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</si>
  <si>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</si>
  <si>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</si>
  <si>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</si>
  <si>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</si>
  <si>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</si>
  <si>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</si>
  <si>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</si>
  <si>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</si>
  <si>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</si>
  <si>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</si>
  <si>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</si>
  <si>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</si>
  <si>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</si>
  <si>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</si>
  <si>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</si>
  <si>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</si>
  <si>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</si>
  <si>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</si>
  <si>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</si>
  <si>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</si>
  <si>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</si>
  <si>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</si>
  <si>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</si>
  <si>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</si>
  <si>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</si>
  <si>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</si>
  <si>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</si>
  <si>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</si>
  <si>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</si>
  <si>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</si>
  <si>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</si>
  <si>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</si>
  <si>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</si>
  <si>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</si>
  <si>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</si>
  <si>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</si>
  <si>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</si>
  <si>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</si>
  <si>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</si>
  <si>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</si>
  <si>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</si>
  <si>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</si>
  <si>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</si>
  <si>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</si>
  <si>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</si>
  <si>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</si>
  <si>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</si>
  <si>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</si>
  <si>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</si>
  <si>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</si>
  <si>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</si>
  <si>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</si>
  <si>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</si>
  <si>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</si>
  <si>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</si>
  <si>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</si>
  <si>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</si>
  <si>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</si>
  <si>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</si>
  <si>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</si>
  <si>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</si>
  <si>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</si>
  <si>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</si>
  <si>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</si>
  <si>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</si>
  <si>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</si>
  <si>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</si>
  <si>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</si>
  <si>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</si>
  <si>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</si>
  <si>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</si>
  <si>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</si>
  <si>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</si>
  <si>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</si>
  <si>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</si>
  <si>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</si>
  <si>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</si>
  <si>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</si>
  <si>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</si>
  <si>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</si>
  <si>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</si>
  <si>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</si>
  <si>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</si>
  <si>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</si>
  <si>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</si>
  <si>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</si>
  <si>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</si>
  <si>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</si>
  <si>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</si>
  <si>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</si>
  <si>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</si>
  <si>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</si>
  <si>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</si>
  <si>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</si>
  <si>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</si>
  <si>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</si>
  <si>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</si>
  <si>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</si>
  <si>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</si>
  <si>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</si>
  <si>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</si>
  <si>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</si>
  <si>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</si>
  <si>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</si>
  <si>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</si>
  <si>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</si>
  <si>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</si>
  <si>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</si>
  <si>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</si>
  <si>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</si>
  <si>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</si>
  <si>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</si>
  <si>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</si>
  <si>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</si>
  <si>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</si>
  <si>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</si>
  <si>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</si>
  <si>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</si>
  <si>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</si>
  <si>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</si>
  <si>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</si>
  <si>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</si>
  <si>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</si>
  <si>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</si>
  <si>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</si>
  <si>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</si>
  <si>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</si>
  <si>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</si>
  <si>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</si>
  <si>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</si>
  <si>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</si>
  <si>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</si>
  <si>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</si>
  <si>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</si>
  <si>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</si>
  <si>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</si>
  <si>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</si>
  <si>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</si>
  <si>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</si>
  <si>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</si>
  <si>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</si>
  <si>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</si>
  <si>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</si>
  <si>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</si>
  <si>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</si>
  <si>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</si>
  <si>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</si>
  <si>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</si>
  <si>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</si>
  <si>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</si>
  <si>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</si>
  <si>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</si>
  <si>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</si>
  <si>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</si>
  <si>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</si>
  <si>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</si>
  <si>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</si>
  <si>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</si>
  <si>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</si>
  <si>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</si>
  <si>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</si>
  <si>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</si>
  <si>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</si>
  <si>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</si>
  <si>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</si>
  <si>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</si>
  <si>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</si>
  <si>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</si>
  <si>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</si>
  <si>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</si>
  <si>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</si>
  <si>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</si>
  <si>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</si>
  <si>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</si>
  <si>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</si>
  <si>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</si>
  <si>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</si>
  <si>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</si>
  <si>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</si>
  <si>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</si>
  <si>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</si>
  <si>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</si>
  <si>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</si>
  <si>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</si>
  <si>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</si>
  <si>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</si>
  <si>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</si>
  <si>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</si>
  <si>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</si>
  <si>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</si>
  <si>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</si>
  <si>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</si>
  <si>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</si>
  <si>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</si>
  <si>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</si>
  <si>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</si>
  <si>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</si>
  <si>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</si>
  <si>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</si>
  <si>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</si>
  <si>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</si>
  <si>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</si>
  <si>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</si>
  <si>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</si>
  <si>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</si>
  <si>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</si>
  <si>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</si>
  <si>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</si>
  <si>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</si>
  <si>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</si>
  <si>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</si>
  <si>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</si>
  <si>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</si>
  <si>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</si>
  <si>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</si>
  <si>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</si>
  <si>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</si>
  <si>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</si>
  <si>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</si>
  <si>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</si>
  <si>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</si>
  <si>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</si>
  <si>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</si>
  <si>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</si>
  <si>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</si>
  <si>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</si>
  <si>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</si>
  <si>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</si>
  <si>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</si>
  <si>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</si>
  <si>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</si>
  <si>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</si>
  <si>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</si>
  <si>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</si>
  <si>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</si>
  <si>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</si>
  <si>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</si>
  <si>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</si>
  <si>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</si>
  <si>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</si>
  <si>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</si>
  <si>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</si>
  <si>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</si>
  <si>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</si>
  <si>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</si>
  <si>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</si>
  <si>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</si>
  <si>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</si>
  <si>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</si>
  <si>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</si>
  <si>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</si>
  <si>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</si>
  <si>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</si>
  <si>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</si>
  <si>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</si>
  <si>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</si>
  <si>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</si>
  <si>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</si>
  <si>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</si>
  <si>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</si>
  <si>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</si>
  <si>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</si>
  <si>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</si>
  <si>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</si>
  <si>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</si>
  <si>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</si>
  <si>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</si>
  <si>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</si>
  <si>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</si>
  <si>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</si>
  <si>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</si>
  <si>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</si>
  <si>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</si>
  <si>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</si>
  <si>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</si>
  <si>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</si>
  <si>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</si>
  <si>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</si>
  <si>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</si>
  <si>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</si>
  <si>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</si>
  <si>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</si>
  <si>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</si>
  <si>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</si>
  <si>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</si>
  <si>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</si>
  <si>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</si>
  <si>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</si>
  <si>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</si>
  <si>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</si>
  <si>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</si>
  <si>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</si>
  <si>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</si>
  <si>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</si>
  <si>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</si>
  <si>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</si>
  <si>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</si>
  <si>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</si>
  <si>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</si>
  <si>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</si>
  <si>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</si>
  <si>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</si>
  <si>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</si>
  <si>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</si>
  <si>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</si>
  <si>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</si>
  <si>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</si>
  <si>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</si>
  <si>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</si>
  <si>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</si>
  <si>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</si>
  <si>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</si>
  <si>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</si>
  <si>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</si>
  <si>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</si>
  <si>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</si>
  <si>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</si>
  <si>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</si>
  <si>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</si>
  <si>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</si>
  <si>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</si>
  <si>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</si>
  <si>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</si>
  <si>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</si>
  <si>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</si>
  <si>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</si>
  <si>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</si>
  <si>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</si>
  <si>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</si>
  <si>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</si>
  <si>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</si>
  <si>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</si>
  <si>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</si>
  <si>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</si>
  <si>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</si>
  <si>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</si>
  <si>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</si>
  <si>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</si>
  <si>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</si>
  <si>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</si>
  <si>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</si>
  <si>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</si>
  <si>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</si>
  <si>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</si>
  <si>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</si>
  <si>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</si>
  <si>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</si>
  <si>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</si>
  <si>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</si>
  <si>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</si>
  <si>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</si>
  <si>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</si>
  <si>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</si>
  <si>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</si>
  <si>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</si>
  <si>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</si>
  <si>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</si>
  <si>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</si>
  <si>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</si>
  <si>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</si>
  <si>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</si>
  <si>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</si>
  <si>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</si>
  <si>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</si>
  <si>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</si>
  <si>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</si>
  <si>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</si>
  <si>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</si>
  <si>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</si>
  <si>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</si>
  <si>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</si>
  <si>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</si>
  <si>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</si>
  <si>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</si>
  <si>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</si>
  <si>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</si>
  <si>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</si>
  <si>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</si>
  <si>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</si>
  <si>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</si>
  <si>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</si>
  <si>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</si>
  <si>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</si>
  <si>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</si>
  <si>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</si>
  <si>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</si>
  <si>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</si>
  <si>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</si>
  <si>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</si>
  <si>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</si>
  <si>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</si>
  <si>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</si>
  <si>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</si>
  <si>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</si>
  <si>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</si>
  <si>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</si>
  <si>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</si>
  <si>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</si>
  <si>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</si>
  <si>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</si>
  <si>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</si>
  <si>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</si>
  <si>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</si>
  <si>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</si>
  <si>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</si>
  <si>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</si>
  <si>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</si>
  <si>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</si>
  <si>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</si>
  <si>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</si>
  <si>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</si>
  <si>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</si>
  <si>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</si>
  <si>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</si>
  <si>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</si>
  <si>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</si>
  <si>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</si>
  <si>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</si>
  <si>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</si>
  <si>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</si>
  <si>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</si>
  <si>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</si>
  <si>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</si>
  <si>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</si>
  <si>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</si>
  <si>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</si>
  <si>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</si>
  <si>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</si>
  <si>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</si>
  <si>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</si>
  <si>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</si>
  <si>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</si>
  <si>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</si>
  <si>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</si>
  <si>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</si>
  <si>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</si>
  <si>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</si>
  <si>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</si>
  <si>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</si>
  <si>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</si>
  <si>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</si>
  <si>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</si>
  <si>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</si>
  <si>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</si>
  <si>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</si>
  <si>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</si>
  <si>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</si>
  <si>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</si>
  <si>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</si>
  <si>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</si>
  <si>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</si>
  <si>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</si>
  <si>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</si>
  <si>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</si>
  <si>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</si>
  <si>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</si>
  <si>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</si>
  <si>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</si>
  <si>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</si>
  <si>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</si>
  <si>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</si>
  <si>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</si>
  <si>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</si>
  <si>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</si>
  <si>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</si>
  <si>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</si>
  <si>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</si>
  <si>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</si>
  <si>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</si>
  <si>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</si>
  <si>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</si>
  <si>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</si>
  <si>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</si>
  <si>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</si>
  <si>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</si>
  <si>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</si>
  <si>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</si>
  <si>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</si>
  <si>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</si>
  <si>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</si>
  <si>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</si>
  <si>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</si>
  <si>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</si>
  <si>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</si>
  <si>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</si>
  <si>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</si>
  <si>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</si>
  <si>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</si>
  <si>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</si>
  <si>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</si>
  <si>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</si>
  <si>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</si>
  <si>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</si>
  <si>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</si>
  <si>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</si>
  <si>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</si>
  <si>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</si>
  <si>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</si>
  <si>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</si>
  <si>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</si>
  <si>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</si>
  <si>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</si>
  <si>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</si>
  <si>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</si>
  <si>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</si>
  <si>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</si>
  <si>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</si>
  <si>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</si>
  <si>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</si>
  <si>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</si>
  <si>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</si>
  <si>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</si>
  <si>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</si>
  <si>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</si>
  <si>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</si>
  <si>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</si>
  <si>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</si>
  <si>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</si>
  <si>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</si>
  <si>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</si>
  <si>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</si>
  <si>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</si>
  <si>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</si>
  <si>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</si>
  <si>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</si>
  <si>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</si>
  <si>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</si>
  <si>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</si>
  <si>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</si>
  <si>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</si>
  <si>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</si>
  <si>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</si>
  <si>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</si>
  <si>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</si>
  <si>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</si>
  <si>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</si>
  <si>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</si>
  <si>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</si>
  <si>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</si>
  <si>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</si>
  <si>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</si>
  <si>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</si>
  <si>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</si>
  <si>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</si>
  <si>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</si>
  <si>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</si>
  <si>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</si>
  <si>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</si>
  <si>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</si>
  <si>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</si>
  <si>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</si>
  <si>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</si>
  <si>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</si>
  <si>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</si>
  <si>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</si>
  <si>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</si>
  <si>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</si>
  <si>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</si>
  <si>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</si>
  <si>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</si>
  <si>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</si>
  <si>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</si>
  <si>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</si>
  <si>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</si>
  <si>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</si>
  <si>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</si>
  <si>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</si>
  <si>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</si>
  <si>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</si>
  <si>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</si>
  <si>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</si>
  <si>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</si>
  <si>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</si>
  <si>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</si>
  <si>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</si>
  <si>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</si>
  <si>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</si>
  <si>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</si>
  <si>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</si>
  <si>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</si>
  <si>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</si>
  <si>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</si>
  <si>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</si>
  <si>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</si>
  <si>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</si>
  <si>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</si>
  <si>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</si>
  <si>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</si>
  <si>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</si>
  <si>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</si>
  <si>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</si>
  <si>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</si>
  <si>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</si>
  <si>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</si>
  <si>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</si>
  <si>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</si>
  <si>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</si>
  <si>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</si>
  <si>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</si>
  <si>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</si>
  <si>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</si>
  <si>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</si>
  <si>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</si>
  <si>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</si>
  <si>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</si>
  <si>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</si>
  <si>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</si>
  <si>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</si>
  <si>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</si>
  <si>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</si>
  <si>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</si>
  <si>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</si>
  <si>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</si>
  <si>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</si>
  <si>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</si>
  <si>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</si>
  <si>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</si>
  <si>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</si>
  <si>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</si>
  <si>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</si>
  <si>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</si>
  <si>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</si>
  <si>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</si>
  <si>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</si>
  <si>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</si>
  <si>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</si>
  <si>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</si>
  <si>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</si>
  <si>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</si>
  <si>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</si>
  <si>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</si>
  <si>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</si>
  <si>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</si>
  <si>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</si>
  <si>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</si>
  <si>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</si>
  <si>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</si>
  <si>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</si>
  <si>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</si>
  <si>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</si>
  <si>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</si>
  <si>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</si>
  <si>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</si>
  <si>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</si>
  <si>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</si>
  <si>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</si>
  <si>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</si>
  <si>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</si>
  <si>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</si>
  <si>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</si>
  <si>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</si>
  <si>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</si>
  <si>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</si>
  <si>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</si>
  <si>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</si>
  <si>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</si>
  <si>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</si>
  <si>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</si>
  <si>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</si>
  <si>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</si>
  <si>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</si>
  <si>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</si>
  <si>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</si>
  <si>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</si>
  <si>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</si>
  <si>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</si>
  <si>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</si>
  <si>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</si>
  <si>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</si>
  <si>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</si>
  <si>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</si>
  <si>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</si>
  <si>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</si>
  <si>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</si>
  <si>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</si>
  <si>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</si>
  <si>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</si>
  <si>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</si>
  <si>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</si>
  <si>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</si>
  <si>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</si>
  <si>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</si>
  <si>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</si>
  <si>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</si>
  <si>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</si>
  <si>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</si>
  <si>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</si>
  <si>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</si>
  <si>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</si>
  <si>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</si>
  <si>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</si>
  <si>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</si>
  <si>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</si>
  <si>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</si>
  <si>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</si>
  <si>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</si>
  <si>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</si>
  <si>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</si>
  <si>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</si>
  <si>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</si>
  <si>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</si>
  <si>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</si>
  <si>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</si>
  <si>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</si>
  <si>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</si>
  <si>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</si>
  <si>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</si>
  <si>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</si>
  <si>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</si>
  <si>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</si>
  <si>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</si>
  <si>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</si>
  <si>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</si>
  <si>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</si>
  <si>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</si>
  <si>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</si>
  <si>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</si>
  <si>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</si>
  <si>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</si>
  <si>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</si>
  <si>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</si>
  <si>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</si>
  <si>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</si>
  <si>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</si>
  <si>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</si>
  <si>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</si>
  <si>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</si>
  <si>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</si>
  <si>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</si>
  <si>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</si>
  <si>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</si>
  <si>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</si>
  <si>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</si>
  <si>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</si>
  <si>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</si>
  <si>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</si>
  <si>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</si>
  <si>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</si>
  <si>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</si>
  <si>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</si>
  <si>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</si>
  <si>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</si>
  <si>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</si>
  <si>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</si>
  <si>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</si>
  <si>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</si>
  <si>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</si>
  <si>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</si>
  <si>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</si>
  <si>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</si>
  <si>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</si>
  <si>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</si>
  <si>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</si>
  <si>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</si>
  <si>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</si>
  <si>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</si>
  <si>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</si>
  <si>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</si>
  <si>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</si>
  <si>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</si>
  <si>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</si>
  <si>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</si>
  <si>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</si>
  <si>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</si>
  <si>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</si>
  <si>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</si>
  <si>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</si>
  <si>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</si>
  <si>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</si>
  <si>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</si>
  <si>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</si>
  <si>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</si>
  <si>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</si>
  <si>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</si>
  <si>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</si>
  <si>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</si>
  <si>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</si>
  <si>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</si>
  <si>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</si>
  <si>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</si>
  <si>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</si>
  <si>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</si>
  <si>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</si>
  <si>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</si>
  <si>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</si>
  <si>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</si>
  <si>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</si>
  <si>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</si>
  <si>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</si>
  <si>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</si>
  <si>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</si>
  <si>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</si>
  <si>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</si>
  <si>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</si>
  <si>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</si>
  <si>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</si>
  <si>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</si>
  <si>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</si>
  <si>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</si>
  <si>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</si>
  <si>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</si>
  <si>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</si>
  <si>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</si>
  <si>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</si>
  <si>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</si>
  <si>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</si>
  <si>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</si>
  <si>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</si>
  <si>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</si>
  <si>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</si>
  <si>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</si>
  <si>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</si>
  <si>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</si>
  <si>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</si>
  <si>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</si>
  <si>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</si>
  <si>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</si>
  <si>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</si>
  <si>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</si>
  <si>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</si>
  <si>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</si>
  <si>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</si>
  <si>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</si>
  <si>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</si>
  <si>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</si>
  <si>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</si>
  <si>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</si>
  <si>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</si>
  <si>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</si>
  <si>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</si>
  <si>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</si>
  <si>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</si>
  <si>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</si>
  <si>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</si>
  <si>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</si>
  <si>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</si>
  <si>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</si>
  <si>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</si>
  <si>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</si>
  <si>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</si>
  <si>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</si>
  <si>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</si>
  <si>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</si>
  <si>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</si>
  <si>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</si>
  <si>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</si>
  <si>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</si>
  <si>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</si>
  <si>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</si>
  <si>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</si>
  <si>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</si>
  <si>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</si>
  <si>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</si>
  <si>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</si>
  <si>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</si>
  <si>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</si>
  <si>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</si>
  <si>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</si>
  <si>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</si>
  <si>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</si>
  <si>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</si>
  <si>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</si>
  <si>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</si>
  <si>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</si>
  <si>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</si>
  <si>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</si>
  <si>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</si>
  <si>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</si>
  <si>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</si>
  <si>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</si>
  <si>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</si>
  <si>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</si>
  <si>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</si>
  <si>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</si>
  <si>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</si>
  <si>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</si>
  <si>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</si>
  <si>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</si>
  <si>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</si>
  <si>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</si>
  <si>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</si>
  <si>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</si>
  <si>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</si>
  <si>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</si>
  <si>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</si>
  <si>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</si>
  <si>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</si>
  <si>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</si>
  <si>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</si>
  <si>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</si>
  <si>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</si>
  <si>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</si>
  <si>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</si>
  <si>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</si>
  <si>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</si>
  <si>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</si>
  <si>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</si>
  <si>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</si>
  <si>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</si>
  <si>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</si>
  <si>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</si>
  <si>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</si>
  <si>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</si>
  <si>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</si>
  <si>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</si>
  <si>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</si>
  <si>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</si>
  <si>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</si>
  <si>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</si>
  <si>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</si>
  <si>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</si>
  <si>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</si>
  <si>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</si>
  <si>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</si>
  <si>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</si>
  <si>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</si>
  <si>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</si>
  <si>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</si>
  <si>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</si>
  <si>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</si>
  <si>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</si>
  <si>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</si>
  <si>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</si>
  <si>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</si>
  <si>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</si>
  <si>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</si>
  <si>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</si>
  <si>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</si>
  <si>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</si>
  <si>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</si>
  <si>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</si>
  <si>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</si>
  <si>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</si>
  <si>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</si>
  <si>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</si>
  <si>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</si>
  <si>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</si>
  <si>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</si>
  <si>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</si>
  <si>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</si>
  <si>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</si>
  <si>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</si>
  <si>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</si>
  <si>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</si>
  <si>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</si>
  <si>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</si>
  <si>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</si>
  <si>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</si>
  <si>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</si>
  <si>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</si>
  <si>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</si>
  <si>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</si>
  <si>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</si>
  <si>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</si>
  <si>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</si>
  <si>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</si>
  <si>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</si>
  <si>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</si>
  <si>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</si>
  <si>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</si>
  <si>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</si>
  <si>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</si>
  <si>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</si>
  <si>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</si>
  <si>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</si>
  <si>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</si>
  <si>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</si>
  <si>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</si>
  <si>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</si>
  <si>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</si>
  <si>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</si>
  <si>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</si>
  <si>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</si>
  <si>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</si>
  <si>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</si>
  <si>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</si>
  <si>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</si>
  <si>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</si>
  <si>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</si>
  <si>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</si>
  <si>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</si>
  <si>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</si>
  <si>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</si>
  <si>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</si>
  <si>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</si>
  <si>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</si>
  <si>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</si>
  <si>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</si>
  <si>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</si>
  <si>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</si>
  <si>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</si>
  <si>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</si>
  <si>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</si>
  <si>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</si>
  <si>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</si>
  <si>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</si>
  <si>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</si>
  <si>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</si>
  <si>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</si>
  <si>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</si>
  <si>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</si>
  <si>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</si>
  <si>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</si>
  <si>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</si>
  <si>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</si>
  <si>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</si>
  <si>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</si>
  <si>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</si>
  <si>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</si>
  <si>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</si>
  <si>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</si>
  <si>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</si>
  <si>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</si>
  <si>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</si>
  <si>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</si>
  <si>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</si>
  <si>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</si>
  <si>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</si>
  <si>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</si>
  <si>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</si>
  <si>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</si>
  <si>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</si>
  <si>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</si>
  <si>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</si>
  <si>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</si>
  <si>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</si>
  <si>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</si>
  <si>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</si>
  <si>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</si>
  <si>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</si>
  <si>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</si>
  <si>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</si>
  <si>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</si>
  <si>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</si>
  <si>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</si>
  <si>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</si>
  <si>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</si>
  <si>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</si>
  <si>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</si>
  <si>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</si>
  <si>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</si>
  <si>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</si>
  <si>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</si>
  <si>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</si>
  <si>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</si>
  <si>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</si>
  <si>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</si>
  <si>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</si>
  <si>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</si>
  <si>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</si>
  <si>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</si>
  <si>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</si>
  <si>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</si>
  <si>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</si>
  <si>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</si>
  <si>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</si>
  <si>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</si>
  <si>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</si>
  <si>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</si>
  <si>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</si>
  <si>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</si>
  <si>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</si>
  <si>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</si>
  <si>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</si>
  <si>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</si>
  <si>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</si>
  <si>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</si>
  <si>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</si>
  <si>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</si>
  <si>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</si>
  <si>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</si>
  <si>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</si>
  <si>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</si>
  <si>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</si>
  <si>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</si>
  <si>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</si>
  <si>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</si>
  <si>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</si>
  <si>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</si>
  <si>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</si>
  <si>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</si>
  <si>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</si>
  <si>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</si>
  <si>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</si>
  <si>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</si>
  <si>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</si>
  <si>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</si>
  <si>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</si>
  <si>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</si>
  <si>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</si>
  <si>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</si>
  <si>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</si>
  <si>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</si>
  <si>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</si>
  <si>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</si>
  <si>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</si>
  <si>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</si>
  <si>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</si>
  <si>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</si>
  <si>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</si>
  <si>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</si>
  <si>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</si>
  <si>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</si>
  <si>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</si>
  <si>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</si>
  <si>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</si>
  <si>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</si>
  <si>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</si>
  <si>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</si>
  <si>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</si>
  <si>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</si>
  <si>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</si>
  <si>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</si>
  <si>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</si>
  <si>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</si>
  <si>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</si>
  <si>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</si>
  <si>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</si>
  <si>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</si>
  <si>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</si>
  <si>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</si>
  <si>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</si>
  <si>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</si>
  <si>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</si>
  <si>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</si>
  <si>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</si>
  <si>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</si>
  <si>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</si>
  <si>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</si>
  <si>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</si>
  <si>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</si>
  <si>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</si>
  <si>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</si>
  <si>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</si>
  <si>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</si>
  <si>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</si>
  <si>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</si>
  <si>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</si>
  <si>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</si>
  <si>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</si>
  <si>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</si>
  <si>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</si>
  <si>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</si>
  <si>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</si>
  <si>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</si>
  <si>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</si>
  <si>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</si>
  <si>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</si>
  <si>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</si>
  <si>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</si>
  <si>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</si>
  <si>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</si>
  <si>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</si>
  <si>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</si>
  <si>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</si>
  <si>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</si>
  <si>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</si>
  <si>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</si>
  <si>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</si>
  <si>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</si>
  <si>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</si>
  <si>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</si>
  <si>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</si>
  <si>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</si>
  <si>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</si>
  <si>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</si>
  <si>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</si>
  <si>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</si>
  <si>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</si>
  <si>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</si>
  <si>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</si>
  <si>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</si>
  <si>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</si>
  <si>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</si>
  <si>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</si>
  <si>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</si>
  <si>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</si>
  <si>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</si>
  <si>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</si>
  <si>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</si>
  <si>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</si>
  <si>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</si>
  <si>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</si>
  <si>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</si>
  <si>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</si>
  <si>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</si>
  <si>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</si>
  <si>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</si>
  <si>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</si>
  <si>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</si>
  <si>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</si>
  <si>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</si>
  <si>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</si>
  <si>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</si>
  <si>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</si>
  <si>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</si>
  <si>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</si>
  <si>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</si>
  <si>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</si>
  <si>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</si>
  <si>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</si>
  <si>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</si>
  <si>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</si>
  <si>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</si>
  <si>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</si>
  <si>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</si>
  <si>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</si>
  <si>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</si>
  <si>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</si>
  <si>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</si>
  <si>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</si>
  <si>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</si>
  <si>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</si>
  <si>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</si>
  <si>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</si>
  <si>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</si>
  <si>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</si>
  <si>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</si>
  <si>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</si>
  <si>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</si>
  <si>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</si>
  <si>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</si>
  <si>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</si>
  <si>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</si>
  <si>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</si>
  <si>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</si>
  <si>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</si>
  <si>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</si>
  <si>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</si>
  <si>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</si>
  <si>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</si>
  <si>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</si>
  <si>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</si>
  <si>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</si>
  <si>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</si>
  <si>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</si>
  <si>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</si>
  <si>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</si>
  <si>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</si>
  <si>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</si>
  <si>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</si>
  <si>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</si>
  <si>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</si>
  <si>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</si>
  <si>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</si>
  <si>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</si>
  <si>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</si>
  <si>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</si>
  <si>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</si>
  <si>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</si>
  <si>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</si>
  <si>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</si>
  <si>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</si>
  <si>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</si>
  <si>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</si>
  <si>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</si>
  <si>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</si>
  <si>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</si>
  <si>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</si>
  <si>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</si>
  <si>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</si>
  <si>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</si>
  <si>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</si>
  <si>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</si>
  <si>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</si>
  <si>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</si>
  <si>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</si>
  <si>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</si>
  <si>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</si>
  <si>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</si>
  <si>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</si>
  <si>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</si>
  <si>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</si>
  <si>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</si>
  <si>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</si>
  <si>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</si>
  <si>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</si>
  <si>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</si>
  <si>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</si>
  <si>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</si>
  <si>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</si>
  <si>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</si>
  <si>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</si>
  <si>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</si>
  <si>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</si>
  <si>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</si>
  <si>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</si>
  <si>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</si>
  <si>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</si>
  <si>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</si>
  <si>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</si>
  <si>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</si>
  <si>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</si>
  <si>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</si>
  <si>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</si>
  <si>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</si>
  <si>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</si>
  <si>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</si>
  <si>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</si>
  <si>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</si>
  <si>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</si>
  <si>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</si>
  <si>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</si>
  <si>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</si>
  <si>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</si>
  <si>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</si>
  <si>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</si>
  <si>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</si>
  <si>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</si>
  <si>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</si>
  <si>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</si>
  <si>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</si>
  <si>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</si>
  <si>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</si>
  <si>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</si>
  <si>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</si>
  <si>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</si>
  <si>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</si>
  <si>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</si>
  <si>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</si>
  <si>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</si>
  <si>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</si>
  <si>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</si>
  <si>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</si>
  <si>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</si>
  <si>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</si>
  <si>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</si>
  <si>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</si>
  <si>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</si>
  <si>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</si>
  <si>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</si>
  <si>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</si>
  <si>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</si>
  <si>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</si>
  <si>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</si>
  <si>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</si>
  <si>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</si>
  <si>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</si>
  <si>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</si>
  <si>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</si>
  <si>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</si>
  <si>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</si>
  <si>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</si>
  <si>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</si>
  <si>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</si>
  <si>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</si>
  <si>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</si>
  <si>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</si>
  <si>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</si>
  <si>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</si>
  <si>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</si>
  <si>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</si>
  <si>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</si>
  <si>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</si>
  <si>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</si>
  <si>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</si>
  <si>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</si>
  <si>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</si>
  <si>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</si>
  <si>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</si>
  <si>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</si>
  <si>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</si>
  <si>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</si>
  <si>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</si>
  <si>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</si>
  <si>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</si>
  <si>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</si>
  <si>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</si>
  <si>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</si>
  <si>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</si>
  <si>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</si>
  <si>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</si>
  <si>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</si>
  <si>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</si>
  <si>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</si>
  <si>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</si>
  <si>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</si>
  <si>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</si>
  <si>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</si>
  <si>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</si>
  <si>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</si>
  <si>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</si>
  <si>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</si>
  <si>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</si>
  <si>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</si>
  <si>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</si>
  <si>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</si>
  <si>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</si>
  <si>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</si>
  <si>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</si>
  <si>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</si>
  <si>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</si>
  <si>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</si>
  <si>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</si>
  <si>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</si>
  <si>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</si>
  <si>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</si>
  <si>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</si>
  <si>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</si>
  <si>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</si>
  <si>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</si>
  <si>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</si>
  <si>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</si>
  <si>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</si>
  <si>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</si>
  <si>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</si>
  <si>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</si>
  <si>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</si>
  <si>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</si>
  <si>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</si>
  <si>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</si>
  <si>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</si>
  <si>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</si>
  <si>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</si>
  <si>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</si>
  <si>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</si>
  <si>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</si>
  <si>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</si>
  <si>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</si>
  <si>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</si>
  <si>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</si>
  <si>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</si>
  <si>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</si>
  <si>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</si>
  <si>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</si>
  <si>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</si>
  <si>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</si>
  <si>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</si>
  <si>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</si>
  <si>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</si>
  <si>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</si>
  <si>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</si>
  <si>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</si>
  <si>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</si>
  <si>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</si>
  <si>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</si>
  <si>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</si>
  <si>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</si>
  <si>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</si>
  <si>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</si>
  <si>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</si>
  <si>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</si>
  <si>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</si>
  <si>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</si>
  <si>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</si>
  <si>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</si>
  <si>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</si>
  <si>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</si>
  <si>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</si>
  <si>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</si>
  <si>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</si>
  <si>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</si>
  <si>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</si>
  <si>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</si>
  <si>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</si>
  <si>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</si>
  <si>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</si>
  <si>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</si>
  <si>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</si>
  <si>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</si>
  <si>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</si>
  <si>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</si>
  <si>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</si>
  <si>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</si>
  <si>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</si>
  <si>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</si>
  <si>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</si>
  <si>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</si>
  <si>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</si>
  <si>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</si>
  <si>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</si>
  <si>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</si>
  <si>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</si>
  <si>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</si>
  <si>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</si>
  <si>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</si>
  <si>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</si>
  <si>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</si>
  <si>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</si>
  <si>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</si>
  <si>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</si>
  <si>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</si>
  <si>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</si>
  <si>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</si>
  <si>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</si>
  <si>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</si>
  <si>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</si>
  <si>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</si>
  <si>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</si>
  <si>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</si>
  <si>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</si>
  <si>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</si>
  <si>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</si>
  <si>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</si>
  <si>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</si>
  <si>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</si>
  <si>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</si>
  <si>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</si>
  <si>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</si>
  <si>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</si>
  <si>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</si>
  <si>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</si>
  <si>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</si>
  <si>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</si>
  <si>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</si>
  <si>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</si>
  <si>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</si>
  <si>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</si>
  <si>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</si>
  <si>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</si>
  <si>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</si>
  <si>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</si>
  <si>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</si>
  <si>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</si>
  <si>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</si>
  <si>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</si>
  <si>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</si>
  <si>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</si>
  <si>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</si>
  <si>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</si>
  <si>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</si>
  <si>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</si>
  <si>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</si>
  <si>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</si>
  <si>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</si>
  <si>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</si>
  <si>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</si>
  <si>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</si>
  <si>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</si>
  <si>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</si>
  <si>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</si>
  <si>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</si>
  <si>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</si>
  <si>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</si>
  <si>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</si>
  <si>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</si>
  <si>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</si>
  <si>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</si>
  <si>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</si>
  <si>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</si>
  <si>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</si>
  <si>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</si>
  <si>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</si>
  <si>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</si>
  <si>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</si>
  <si>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</si>
  <si>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</si>
  <si>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</si>
  <si>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</si>
  <si>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</si>
  <si>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</si>
  <si>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</si>
  <si>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</si>
  <si>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</si>
  <si>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</si>
  <si>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</si>
  <si>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</si>
  <si>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</si>
  <si>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</si>
  <si>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</si>
  <si>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</si>
  <si>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</si>
  <si>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</si>
  <si>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</si>
  <si>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</si>
  <si>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</si>
  <si>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</si>
  <si>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</si>
  <si>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</si>
  <si>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</si>
  <si>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</si>
  <si>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</si>
  <si>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</si>
  <si>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</si>
  <si>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</si>
  <si>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</si>
  <si>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</si>
  <si>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</si>
  <si>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</si>
  <si>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</si>
  <si>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</si>
  <si>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</si>
  <si>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</si>
  <si>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</si>
  <si>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</si>
  <si>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</si>
  <si>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</si>
  <si>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</si>
  <si>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</si>
  <si>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</si>
  <si>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</si>
  <si>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</si>
  <si>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</si>
  <si>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</si>
  <si>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</si>
  <si>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</si>
  <si>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</si>
  <si>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</si>
  <si>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</si>
  <si>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</si>
  <si>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</si>
  <si>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</si>
  <si>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</si>
  <si>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</si>
  <si>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</si>
  <si>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</si>
  <si>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</si>
  <si>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</si>
  <si>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</si>
  <si>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</si>
  <si>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</si>
  <si>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</si>
  <si>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</si>
  <si>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</si>
  <si>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</si>
  <si>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</si>
  <si>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</si>
  <si>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</si>
  <si>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</si>
  <si>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</si>
  <si>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</si>
  <si>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</si>
  <si>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</si>
  <si>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</si>
  <si>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</si>
  <si>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</si>
  <si>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</si>
  <si>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</si>
  <si>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</si>
  <si>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</si>
  <si>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</si>
  <si>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</si>
  <si>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</si>
  <si>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</si>
  <si>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</si>
  <si>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</si>
  <si>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</si>
  <si>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</si>
  <si>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</si>
  <si>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</si>
  <si>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</si>
  <si>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</si>
  <si>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</si>
  <si>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</si>
  <si>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</si>
  <si>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</si>
  <si>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</si>
  <si>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</si>
  <si>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</si>
  <si>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</si>
  <si>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</si>
  <si>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</si>
  <si>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</si>
  <si>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</si>
  <si>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</si>
  <si>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</si>
  <si>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</si>
  <si>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</si>
  <si>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</si>
  <si>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</si>
  <si>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</si>
  <si>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</si>
  <si>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</si>
  <si>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</si>
  <si>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</si>
  <si>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</si>
  <si>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</si>
  <si>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</si>
  <si>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</si>
  <si>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</si>
  <si>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</si>
  <si>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</si>
  <si>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</si>
  <si>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</si>
  <si>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</si>
  <si>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</si>
  <si>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</si>
  <si>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</si>
  <si>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</si>
  <si>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</si>
  <si>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</si>
  <si>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</si>
  <si>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</si>
  <si>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</si>
  <si>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</si>
  <si>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</si>
  <si>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</si>
  <si>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</si>
  <si>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</si>
  <si>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</si>
  <si>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</si>
  <si>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</si>
  <si>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</si>
  <si>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</si>
  <si>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</si>
  <si>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</si>
  <si>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</si>
  <si>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</si>
  <si>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</si>
  <si>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</si>
  <si>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</si>
  <si>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</si>
  <si>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</si>
  <si>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</si>
  <si>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</si>
  <si>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</si>
  <si>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</si>
  <si>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</si>
  <si>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</si>
  <si>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</si>
  <si>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</si>
  <si>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</si>
  <si>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</si>
  <si>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</si>
  <si>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</si>
  <si>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</si>
  <si>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</si>
  <si>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</si>
  <si>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</si>
  <si>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</si>
  <si>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</si>
  <si>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</si>
  <si>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</si>
  <si>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</si>
  <si>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</si>
  <si>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</si>
  <si>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</si>
  <si>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</si>
  <si>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</si>
  <si>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</si>
  <si>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</si>
  <si>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</si>
  <si>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</si>
  <si>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</si>
  <si>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</si>
  <si>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</si>
  <si>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</si>
  <si>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</si>
  <si>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</si>
  <si>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</si>
  <si>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</si>
  <si>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</si>
  <si>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</si>
  <si>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</si>
  <si>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</si>
  <si>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</si>
  <si>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</si>
  <si>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</si>
  <si>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</si>
  <si>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</si>
  <si>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</si>
  <si>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</si>
  <si>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</si>
  <si>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</si>
  <si>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</si>
  <si>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</si>
  <si>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</si>
  <si>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</si>
  <si>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</si>
  <si>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</si>
  <si>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</si>
  <si>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</si>
  <si>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</si>
  <si>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</si>
  <si>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</si>
  <si>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</si>
  <si>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</si>
  <si>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</si>
  <si>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</si>
  <si>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</si>
  <si>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</si>
  <si>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</si>
  <si>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</si>
  <si>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</si>
  <si>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</si>
  <si>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</si>
  <si>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</si>
  <si>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</si>
  <si>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</si>
  <si>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</si>
  <si>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</si>
  <si>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</si>
  <si>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</si>
  <si>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</si>
  <si>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</si>
  <si>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</si>
  <si>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</si>
  <si>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</si>
  <si>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</si>
  <si>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</si>
  <si>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</si>
  <si>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</si>
  <si>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</si>
  <si>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</si>
  <si>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</si>
  <si>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</si>
  <si>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</si>
  <si>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</si>
  <si>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</si>
  <si>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</si>
  <si>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</si>
  <si>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</si>
  <si>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</si>
  <si>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</si>
  <si>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</si>
  <si>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</si>
  <si>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</si>
  <si>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</si>
  <si>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</si>
  <si>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</si>
  <si>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</si>
  <si>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</si>
  <si>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</si>
  <si>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</si>
  <si>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</si>
  <si>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</si>
  <si>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</si>
  <si>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</si>
  <si>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</si>
  <si>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</si>
  <si>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</si>
  <si>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</si>
  <si>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</si>
  <si>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</si>
  <si>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</si>
  <si>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</si>
  <si>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</si>
  <si>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</si>
  <si>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</si>
  <si>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</si>
  <si>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</si>
  <si>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</si>
  <si>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</si>
  <si>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</si>
  <si>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</si>
  <si>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</si>
  <si>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</si>
  <si>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</si>
  <si>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</si>
  <si>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</si>
  <si>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</si>
  <si>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</si>
  <si>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</si>
  <si>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</si>
  <si>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</si>
  <si>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</si>
  <si>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</si>
  <si>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</si>
  <si>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</si>
  <si>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</si>
  <si>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</si>
  <si>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</si>
  <si>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</si>
  <si>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</si>
  <si>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</si>
  <si>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</si>
  <si>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</si>
  <si>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</si>
  <si>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</si>
  <si>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</si>
  <si>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</si>
  <si>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</si>
  <si>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</si>
  <si>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</si>
  <si>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</si>
  <si>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</si>
  <si>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</si>
  <si>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</si>
  <si>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</si>
  <si>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</si>
  <si>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</si>
  <si>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</si>
  <si>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</si>
  <si>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</si>
  <si>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</si>
  <si>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</si>
  <si>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</si>
  <si>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</si>
  <si>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</si>
  <si>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</si>
  <si>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</si>
  <si>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</si>
  <si>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</si>
  <si>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</si>
  <si>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</si>
  <si>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</si>
  <si>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</si>
  <si>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</si>
  <si>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</si>
  <si>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</si>
  <si>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</si>
  <si>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</si>
  <si>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</si>
  <si>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</si>
  <si>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</si>
  <si>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</si>
  <si>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</si>
  <si>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</si>
  <si>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</si>
  <si>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</si>
  <si>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</si>
  <si>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</si>
  <si>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</si>
  <si>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</si>
  <si>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</si>
  <si>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</si>
  <si>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</si>
  <si>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</si>
  <si>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</si>
  <si>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</si>
  <si>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</si>
  <si>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</si>
  <si>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</si>
  <si>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</si>
  <si>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</si>
  <si>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</si>
  <si>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</si>
  <si>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</si>
  <si>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</si>
  <si>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</si>
  <si>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</si>
  <si>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</si>
  <si>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</si>
  <si>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</si>
  <si>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</si>
  <si>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</si>
  <si>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</si>
  <si>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</si>
  <si>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</si>
  <si>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</si>
  <si>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</si>
  <si>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</si>
  <si>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</si>
  <si>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</si>
  <si>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</si>
  <si>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</si>
  <si>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</si>
  <si>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</si>
  <si>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</si>
  <si>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</si>
  <si>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</si>
  <si>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</si>
  <si>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</si>
  <si>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</si>
  <si>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</si>
  <si>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</si>
  <si>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</si>
  <si>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</si>
  <si>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</si>
  <si>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</si>
  <si>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</si>
  <si>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</si>
  <si>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</si>
  <si>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</si>
  <si>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</si>
  <si>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</si>
  <si>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</si>
  <si>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</si>
  <si>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</si>
  <si>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</si>
  <si>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</si>
  <si>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</si>
  <si>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</si>
  <si>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</si>
  <si>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</si>
  <si>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</si>
  <si>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</si>
  <si>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</si>
  <si>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</si>
  <si>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</si>
  <si>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</si>
  <si>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</si>
  <si>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</si>
  <si>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</si>
  <si>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</si>
  <si>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</si>
  <si>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</si>
  <si>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</si>
  <si>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</si>
  <si>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</si>
  <si>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</si>
  <si>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</si>
  <si>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</si>
  <si>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</si>
  <si>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</si>
  <si>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</si>
  <si>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</si>
  <si>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</si>
  <si>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</si>
  <si>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</si>
  <si>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</si>
  <si>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</si>
  <si>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</si>
  <si>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</si>
  <si>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</si>
  <si>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</si>
  <si>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</si>
  <si>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</si>
  <si>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</si>
  <si>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</si>
  <si>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</si>
  <si>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</si>
  <si>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</si>
  <si>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</si>
  <si>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</si>
  <si>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</si>
  <si>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</si>
  <si>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</si>
  <si>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</si>
  <si>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</si>
  <si>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</si>
  <si>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</si>
  <si>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</si>
  <si>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</si>
  <si>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</si>
  <si>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</si>
  <si>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</si>
  <si>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</si>
  <si>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</si>
  <si>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</si>
  <si>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</si>
  <si>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</si>
  <si>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</si>
  <si>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</si>
  <si>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</si>
  <si>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</si>
  <si>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</si>
  <si>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</si>
  <si>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</si>
  <si>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</si>
  <si>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</si>
  <si>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</si>
  <si>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</si>
  <si>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</si>
  <si>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</si>
  <si>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</si>
  <si>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</si>
  <si>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</si>
  <si>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</si>
  <si>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</si>
  <si>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</si>
  <si>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</si>
  <si>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</si>
  <si>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</si>
  <si>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</si>
  <si>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</si>
  <si>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</si>
  <si>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</si>
  <si>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</si>
  <si>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</si>
  <si>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</si>
  <si>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</si>
  <si>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</si>
  <si>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</si>
  <si>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</si>
  <si>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</si>
  <si>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</si>
  <si>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</si>
  <si>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</si>
  <si>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</si>
  <si>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</si>
  <si>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</si>
  <si>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</si>
  <si>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</si>
  <si>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</si>
  <si>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</si>
  <si>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</si>
  <si>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</si>
  <si>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</si>
  <si>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</si>
  <si>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</si>
  <si>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</si>
  <si>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</si>
  <si>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</si>
  <si>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</si>
  <si>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</si>
  <si>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</si>
  <si>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</si>
  <si>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</si>
  <si>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</si>
  <si>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</si>
  <si>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</si>
  <si>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</si>
  <si>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</si>
  <si>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</si>
  <si>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</si>
  <si>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</si>
  <si>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</si>
  <si>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</si>
  <si>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</si>
  <si>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</si>
  <si>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</si>
  <si>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</si>
  <si>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</si>
  <si>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</si>
  <si>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</si>
  <si>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</si>
  <si>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</si>
  <si>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</si>
  <si>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</si>
  <si>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</si>
  <si>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</si>
  <si>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</si>
  <si>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</si>
  <si>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</si>
  <si>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</si>
  <si>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</si>
  <si>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</si>
  <si>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</si>
  <si>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</si>
  <si>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</si>
  <si>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</si>
  <si>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</si>
  <si>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</si>
  <si>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</si>
  <si>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</si>
  <si>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</si>
  <si>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</si>
  <si>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</si>
  <si>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</si>
  <si>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</si>
  <si>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</si>
  <si>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</si>
  <si>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</si>
  <si>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</si>
  <si>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</si>
  <si>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</si>
  <si>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</si>
  <si>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</si>
  <si>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</si>
  <si>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</si>
  <si>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</si>
  <si>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</si>
  <si>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</si>
  <si>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</si>
  <si>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</si>
  <si>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</si>
  <si>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</si>
  <si>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</si>
  <si>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</si>
  <si>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</si>
  <si>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</si>
  <si>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</si>
  <si>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</si>
  <si>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</si>
  <si>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</si>
  <si>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</si>
  <si>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</si>
  <si>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</si>
  <si>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</si>
  <si>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</si>
  <si>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</si>
  <si>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</si>
  <si>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</si>
  <si>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</si>
  <si>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</si>
  <si>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</si>
  <si>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</si>
  <si>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</si>
  <si>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</si>
  <si>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</si>
  <si>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</si>
  <si>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</si>
  <si>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</si>
  <si>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</si>
  <si>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</si>
  <si>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</si>
  <si>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</si>
  <si>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</si>
  <si>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</si>
  <si>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</si>
  <si>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</si>
  <si>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</si>
  <si>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</si>
  <si>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</si>
  <si>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</si>
  <si>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</si>
  <si>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</si>
  <si>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</si>
  <si>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</si>
  <si>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</si>
  <si>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</si>
  <si>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</si>
  <si>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</si>
  <si>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</si>
  <si>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</si>
  <si>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</si>
  <si>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</si>
  <si>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</si>
  <si>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</si>
  <si>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</si>
  <si>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</si>
  <si>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</si>
  <si>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</si>
  <si>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</si>
  <si>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</si>
  <si>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</si>
  <si>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</si>
  <si>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</si>
  <si>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</si>
  <si>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</si>
  <si>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</si>
  <si>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</si>
  <si>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</si>
  <si>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</si>
  <si>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</si>
  <si>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</si>
  <si>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</si>
  <si>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</si>
  <si>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</si>
  <si>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</si>
  <si>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</si>
  <si>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</si>
  <si>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</si>
  <si>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</si>
  <si>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</si>
  <si>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</si>
  <si>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</si>
  <si>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</si>
  <si>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</si>
  <si>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</si>
  <si>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</si>
  <si>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</si>
  <si>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</si>
  <si>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</si>
  <si>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</si>
  <si>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</si>
  <si>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</si>
  <si>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</si>
  <si>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</si>
  <si>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</si>
  <si>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</si>
  <si>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</si>
  <si>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</si>
  <si>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</si>
  <si>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</si>
  <si>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</si>
  <si>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</si>
  <si>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</si>
  <si>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</si>
  <si>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</si>
  <si>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</si>
  <si>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</si>
  <si>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</si>
  <si>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</si>
  <si>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</si>
  <si>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</si>
  <si>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</si>
  <si>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</si>
  <si>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</si>
  <si>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</si>
  <si>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</si>
  <si>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</si>
  <si>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</si>
  <si>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</si>
  <si>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</si>
  <si>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</si>
  <si>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</si>
  <si>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</si>
  <si>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</si>
  <si>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</si>
  <si>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</si>
  <si>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</si>
  <si>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</si>
  <si>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</si>
  <si>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</si>
  <si>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</si>
  <si>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</si>
  <si>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</si>
  <si>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</si>
  <si>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</si>
  <si>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</si>
  <si>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</si>
  <si>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</si>
  <si>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</si>
  <si>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</si>
  <si>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</si>
  <si>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</si>
  <si>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</si>
  <si>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</si>
  <si>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</si>
  <si>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</si>
  <si>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</si>
  <si>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</si>
  <si>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</si>
  <si>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</si>
  <si>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</si>
  <si>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</si>
  <si>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</si>
  <si>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</si>
  <si>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</si>
  <si>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</si>
  <si>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</si>
  <si>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</si>
  <si>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</si>
  <si>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</si>
  <si>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</si>
  <si>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</si>
  <si>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</si>
  <si>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</si>
  <si>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</si>
  <si>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</si>
  <si>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</si>
  <si>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</si>
  <si>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</si>
  <si>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</si>
  <si>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</si>
  <si>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</si>
  <si>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</si>
  <si>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</si>
  <si>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</si>
  <si>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</si>
  <si>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</si>
  <si>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</si>
  <si>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</si>
  <si>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</si>
  <si>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</si>
  <si>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</si>
  <si>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</si>
  <si>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</si>
  <si>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</si>
  <si>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</si>
  <si>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</si>
  <si>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</si>
  <si>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</si>
  <si>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</si>
  <si>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</si>
  <si>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</si>
  <si>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</si>
  <si>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</si>
  <si>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</si>
  <si>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</si>
  <si>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</si>
  <si>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</si>
  <si>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</si>
  <si>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</si>
  <si>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</si>
  <si>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</si>
  <si>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</si>
  <si>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</si>
  <si>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</si>
  <si>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</si>
  <si>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</si>
  <si>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</si>
  <si>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</si>
  <si>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</si>
  <si>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</si>
  <si>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</si>
  <si>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</si>
  <si>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</si>
  <si>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</si>
  <si>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</si>
  <si>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</si>
  <si>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</si>
  <si>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</si>
  <si>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</si>
  <si>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</si>
  <si>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</si>
  <si>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</si>
  <si>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</si>
  <si>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</si>
  <si>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</si>
  <si>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</si>
  <si>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</si>
  <si>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</si>
  <si>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</si>
  <si>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</si>
  <si>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</si>
  <si>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</si>
  <si>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</si>
  <si>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</si>
  <si>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</si>
  <si>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</si>
  <si>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</si>
  <si>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</si>
  <si>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</si>
  <si>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</si>
  <si>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</si>
  <si>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</si>
  <si>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</si>
  <si>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</si>
  <si>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</si>
  <si>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</si>
  <si>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</si>
  <si>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</si>
  <si>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</si>
  <si>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</si>
  <si>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</si>
  <si>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</si>
  <si>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</si>
  <si>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</si>
  <si>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</si>
  <si>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</si>
  <si>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</si>
  <si>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</si>
  <si>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</si>
  <si>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</si>
  <si>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</si>
  <si>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</si>
  <si>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</si>
  <si>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</si>
  <si>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</si>
  <si>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</si>
  <si>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</si>
  <si>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</si>
  <si>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</si>
  <si>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</si>
  <si>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</si>
  <si>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</si>
  <si>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</si>
  <si>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</si>
  <si>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</si>
  <si>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</si>
  <si>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</si>
  <si>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</si>
  <si>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</si>
  <si>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</si>
  <si>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</si>
  <si>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</si>
  <si>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</si>
  <si>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</si>
  <si>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</si>
  <si>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</si>
  <si>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</si>
  <si>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</si>
  <si>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</si>
  <si>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</si>
  <si>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</si>
  <si>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</si>
  <si>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</si>
  <si>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</si>
  <si>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</si>
  <si>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</si>
  <si>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</si>
  <si>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</si>
  <si>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</si>
  <si>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</si>
  <si>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</si>
  <si>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</si>
  <si>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</si>
  <si>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</si>
  <si>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</si>
  <si>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</si>
  <si>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</si>
  <si>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</si>
  <si>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</si>
  <si>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</si>
  <si>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</si>
  <si>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</si>
  <si>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</si>
  <si>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</si>
  <si>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</si>
  <si>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</si>
  <si>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</si>
  <si>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</si>
  <si>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</si>
  <si>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</si>
  <si>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</si>
  <si>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</si>
  <si>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</si>
  <si>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</si>
  <si>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</si>
  <si>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</si>
  <si>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</si>
  <si>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</si>
  <si>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</si>
  <si>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</si>
  <si>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</si>
  <si>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</si>
  <si>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</si>
  <si>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</si>
  <si>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</si>
  <si>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</si>
  <si>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</si>
  <si>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</si>
  <si>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</si>
  <si>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</si>
  <si>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</si>
  <si>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</si>
  <si>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</si>
  <si>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</si>
  <si>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</si>
  <si>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</si>
  <si>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</si>
  <si>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</si>
  <si>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</si>
  <si>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</si>
  <si>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</si>
  <si>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</si>
  <si>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</si>
  <si>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</si>
  <si>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</si>
  <si>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</si>
  <si>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</si>
  <si>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</si>
  <si>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</si>
  <si>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</si>
  <si>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</si>
  <si>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</si>
  <si>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</si>
  <si>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</si>
  <si>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</si>
  <si>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</si>
  <si>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</si>
  <si>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</si>
  <si>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</si>
  <si>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</si>
  <si>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</si>
  <si>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</si>
  <si>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</si>
  <si>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</si>
  <si>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</si>
  <si>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</si>
  <si>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</si>
  <si>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</si>
  <si>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</si>
  <si>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</si>
  <si>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</si>
  <si>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</si>
  <si>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</si>
  <si>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</si>
  <si>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</si>
  <si>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</si>
  <si>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</si>
  <si>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</si>
  <si>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</si>
  <si>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</si>
  <si>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</si>
  <si>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</si>
  <si>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</si>
  <si>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</si>
  <si>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</si>
  <si>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</si>
  <si>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</si>
  <si>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</si>
  <si>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</si>
  <si>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</si>
  <si>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</si>
  <si>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</si>
  <si>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</si>
  <si>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</si>
  <si>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</si>
  <si>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</si>
  <si>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</si>
  <si>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</si>
  <si>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</si>
  <si>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</si>
  <si>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</si>
  <si>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</si>
  <si>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</si>
  <si>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</si>
  <si>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</si>
  <si>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</si>
  <si>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</si>
  <si>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</si>
  <si>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</si>
  <si>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</si>
  <si>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</si>
  <si>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</si>
  <si>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</si>
  <si>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</si>
  <si>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</si>
  <si>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</si>
  <si>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</si>
  <si>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</si>
  <si>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</si>
  <si>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</si>
  <si>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</si>
  <si>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</si>
  <si>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</si>
  <si>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</si>
  <si>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</si>
  <si>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</si>
  <si>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</si>
  <si>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</si>
  <si>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</si>
  <si>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</si>
  <si>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</si>
  <si>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</si>
  <si>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</si>
  <si>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</si>
  <si>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</si>
  <si>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</si>
  <si>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</si>
  <si>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</si>
  <si>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</si>
  <si>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</si>
  <si>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</si>
  <si>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</si>
  <si>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</si>
  <si>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</si>
  <si>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</si>
  <si>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</si>
  <si>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</si>
  <si>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</si>
  <si>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</si>
  <si>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</si>
  <si>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</si>
  <si>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</si>
  <si>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</si>
  <si>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</si>
  <si>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</si>
  <si>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</si>
  <si>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</si>
  <si>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</si>
  <si>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</si>
  <si>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</si>
  <si>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</si>
  <si>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</si>
  <si>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</si>
  <si>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</si>
  <si>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</si>
  <si>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</si>
  <si>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</si>
  <si>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</si>
  <si>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</si>
  <si>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</si>
  <si>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</si>
  <si>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</si>
  <si>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</si>
  <si>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</si>
  <si>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</si>
  <si>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</si>
  <si>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</si>
  <si>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</si>
  <si>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</si>
  <si>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</si>
  <si>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</si>
  <si>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</si>
  <si>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</si>
  <si>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</si>
  <si>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</si>
  <si>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</si>
  <si>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</si>
  <si>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</si>
  <si>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</si>
  <si>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</si>
  <si>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</si>
  <si>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</si>
  <si>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</si>
  <si>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</si>
  <si>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</si>
  <si>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</si>
  <si>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</si>
  <si>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</si>
  <si>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</si>
  <si>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</si>
  <si>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</si>
  <si>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</si>
  <si>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</si>
  <si>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</si>
  <si>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</si>
  <si>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</si>
  <si>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</si>
  <si>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</si>
  <si>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</si>
  <si>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</si>
  <si>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</si>
  <si>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</si>
  <si>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</si>
  <si>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</si>
  <si>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</si>
  <si>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</si>
  <si>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</si>
  <si>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</si>
  <si>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</si>
  <si>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</si>
  <si>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</si>
  <si>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</si>
  <si>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</si>
  <si>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</si>
  <si>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</si>
  <si>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</si>
  <si>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</si>
  <si>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</si>
  <si>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</si>
  <si>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</si>
  <si>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</si>
  <si>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</si>
  <si>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</si>
  <si>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</si>
  <si>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</si>
  <si>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</si>
  <si>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</si>
  <si>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</si>
  <si>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</si>
  <si>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</si>
  <si>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</si>
  <si>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</si>
  <si>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</si>
  <si>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</si>
  <si>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</si>
  <si>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</si>
  <si>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</si>
  <si>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</si>
  <si>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</si>
  <si>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</si>
  <si>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</si>
  <si>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</si>
  <si>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</si>
  <si>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</si>
  <si>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</si>
  <si>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</si>
  <si>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</si>
  <si>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</si>
  <si>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</si>
  <si>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</si>
  <si>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</si>
  <si>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</si>
  <si>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</si>
  <si>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</si>
  <si>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</si>
  <si>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</si>
  <si>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</si>
  <si>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</si>
  <si>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</si>
  <si>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</si>
  <si>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</si>
  <si>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</si>
  <si>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</si>
  <si>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</si>
  <si>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</si>
  <si>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</si>
  <si>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</si>
  <si>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</si>
  <si>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</si>
  <si>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</si>
  <si>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</si>
  <si>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</si>
  <si>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</si>
  <si>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</si>
  <si>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</si>
  <si>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</si>
  <si>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</si>
  <si>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</si>
  <si>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</si>
  <si>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</si>
  <si>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</si>
  <si>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</si>
  <si>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</si>
  <si>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</si>
  <si>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</si>
  <si>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</si>
  <si>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</si>
  <si>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</si>
  <si>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</si>
  <si>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</si>
  <si>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</si>
  <si>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</si>
  <si>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</si>
  <si>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</si>
  <si>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</si>
  <si>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</si>
  <si>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</si>
  <si>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</si>
  <si>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</si>
  <si>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</si>
  <si>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</si>
  <si>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</si>
  <si>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</si>
  <si>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</si>
  <si>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</si>
  <si>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</si>
  <si>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</si>
  <si>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</si>
  <si>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</si>
  <si>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</si>
  <si>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</si>
  <si>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</si>
  <si>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</si>
  <si>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</si>
  <si>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</si>
  <si>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</si>
  <si>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</si>
  <si>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</si>
  <si>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</si>
  <si>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</si>
  <si>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</si>
  <si>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</si>
  <si>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</si>
  <si>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</si>
  <si>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</si>
  <si>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</si>
  <si>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</si>
  <si>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</si>
  <si>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</si>
  <si>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</si>
  <si>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</si>
  <si>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</si>
  <si>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</si>
  <si>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</si>
  <si>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</si>
  <si>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</si>
  <si>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</si>
  <si>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</si>
  <si>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</si>
  <si>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</si>
  <si>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</si>
  <si>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</si>
  <si>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</si>
  <si>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</si>
  <si>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</si>
  <si>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</si>
  <si>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</si>
  <si>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</si>
  <si>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</si>
  <si>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</si>
  <si>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</si>
  <si>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</si>
  <si>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</si>
  <si>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</si>
  <si>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</si>
  <si>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</si>
  <si>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</si>
  <si>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</si>
  <si>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</si>
  <si>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</si>
  <si>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</si>
  <si>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</si>
  <si>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</si>
  <si>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</si>
  <si>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</si>
  <si>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</si>
  <si>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</si>
  <si>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</si>
  <si>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</si>
  <si>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</si>
  <si>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</si>
  <si>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</si>
  <si>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</si>
  <si>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</si>
  <si>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</si>
  <si>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</si>
  <si>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</si>
  <si>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</si>
  <si>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</si>
  <si>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</si>
  <si>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</si>
  <si>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</si>
  <si>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</si>
  <si>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</si>
  <si>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</si>
  <si>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</si>
  <si>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</si>
  <si>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</si>
  <si>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</si>
  <si>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</si>
  <si>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</si>
  <si>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</si>
  <si>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</si>
  <si>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</si>
  <si>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</si>
  <si>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</si>
  <si>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</si>
  <si>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</si>
  <si>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</si>
  <si>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</si>
  <si>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</si>
  <si>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</si>
  <si>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</si>
  <si>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</si>
  <si>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</si>
  <si>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</si>
  <si>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</si>
  <si>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</si>
  <si>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</si>
  <si>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</si>
  <si>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</si>
  <si>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</si>
  <si>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</si>
  <si>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</si>
  <si>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</si>
  <si>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</si>
  <si>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</si>
  <si>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</si>
  <si>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</si>
  <si>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</si>
  <si>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</si>
  <si>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</si>
  <si>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</si>
  <si>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</si>
  <si>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</si>
  <si>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</si>
  <si>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</si>
  <si>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</si>
  <si>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</si>
  <si>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</si>
  <si>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</si>
  <si>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</si>
  <si>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</si>
  <si>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</si>
  <si>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</si>
  <si>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</si>
  <si>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</si>
  <si>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</si>
  <si>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</si>
  <si>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</si>
  <si>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</si>
  <si>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</si>
  <si>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</si>
  <si>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</si>
  <si>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</si>
  <si>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</si>
  <si>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</si>
  <si>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</si>
  <si>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</si>
  <si>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</si>
  <si>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</si>
  <si>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</si>
  <si>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</si>
  <si>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</si>
  <si>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</si>
  <si>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</si>
  <si>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</si>
  <si>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</si>
  <si>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</si>
  <si>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</si>
  <si>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</si>
  <si>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</si>
  <si>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</si>
  <si>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</si>
  <si>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</si>
  <si>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</si>
  <si>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</si>
  <si>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</si>
  <si>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</si>
  <si>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</si>
  <si>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</si>
  <si>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</si>
  <si>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</si>
  <si>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</si>
  <si>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</si>
  <si>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</si>
  <si>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</si>
  <si>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</si>
  <si>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</si>
  <si>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</si>
  <si>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</si>
  <si>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</si>
  <si>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</si>
  <si>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</si>
  <si>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</si>
  <si>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</si>
  <si>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</si>
  <si>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</si>
  <si>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</si>
  <si>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</si>
  <si>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</si>
  <si>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</si>
  <si>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</si>
  <si>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</si>
  <si>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</si>
  <si>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</si>
  <si>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</si>
  <si>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</si>
  <si>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</si>
  <si>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</si>
  <si>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</si>
  <si>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</si>
  <si>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</si>
  <si>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</si>
  <si>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</si>
  <si>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</si>
  <si>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</si>
  <si>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</si>
  <si>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</si>
  <si>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</si>
  <si>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</si>
  <si>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</si>
  <si>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</si>
  <si>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</si>
  <si>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</si>
  <si>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</si>
  <si>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</si>
  <si>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</si>
  <si>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</si>
  <si>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</si>
  <si>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</si>
  <si>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</si>
  <si>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</si>
  <si>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</si>
  <si>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</si>
  <si>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</si>
  <si>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</si>
  <si>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</si>
  <si>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</si>
  <si>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</si>
  <si>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</si>
  <si>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</si>
  <si>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</si>
  <si>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</si>
  <si>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</si>
  <si>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</si>
  <si>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</si>
  <si>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</si>
  <si>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</si>
  <si>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</si>
  <si>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</si>
  <si>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</si>
  <si>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</si>
  <si>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</si>
  <si>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</si>
  <si>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</si>
  <si>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</si>
  <si>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</si>
  <si>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</si>
  <si>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</si>
  <si>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</si>
  <si>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</si>
  <si>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</si>
  <si>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</si>
  <si>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</si>
  <si>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</si>
  <si>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</si>
  <si>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</si>
  <si>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</si>
  <si>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</si>
  <si>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</si>
  <si>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</si>
  <si>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</si>
  <si>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</si>
  <si>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</si>
  <si>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</si>
  <si>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</si>
  <si>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</si>
  <si>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</si>
  <si>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</si>
  <si>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</si>
  <si>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</si>
  <si>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</si>
  <si>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</si>
  <si>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</si>
  <si>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</si>
  <si>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</si>
  <si>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</si>
  <si>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</si>
  <si>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</si>
  <si>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</si>
  <si>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</si>
  <si>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</si>
  <si>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</si>
  <si>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</si>
  <si>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</si>
  <si>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</si>
  <si>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</si>
  <si>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</si>
  <si>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</si>
  <si>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</si>
  <si>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</si>
  <si>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</si>
  <si>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</si>
  <si>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</si>
  <si>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</si>
  <si>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</si>
  <si>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</si>
  <si>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</si>
  <si>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</si>
  <si>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</si>
  <si>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</si>
  <si>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</si>
  <si>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</si>
  <si>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</si>
  <si>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</si>
  <si>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</si>
  <si>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</si>
  <si>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</si>
  <si>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</si>
  <si>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</si>
  <si>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</si>
  <si>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</si>
  <si>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</si>
  <si>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</si>
  <si>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</si>
  <si>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</si>
  <si>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</si>
  <si>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</si>
  <si>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</si>
  <si>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</si>
  <si>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</si>
  <si>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</si>
  <si>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</si>
  <si>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</si>
  <si>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</si>
  <si>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</si>
  <si>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</si>
  <si>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</si>
  <si>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</si>
  <si>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</si>
  <si>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</si>
  <si>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</si>
  <si>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</si>
  <si>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</si>
  <si>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</si>
  <si>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</si>
  <si>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</si>
  <si>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</si>
  <si>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</si>
  <si>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</si>
  <si>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</si>
  <si>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</si>
  <si>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</si>
  <si>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</si>
  <si>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</si>
  <si>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</si>
  <si>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</si>
  <si>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</si>
  <si>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</si>
  <si>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</si>
  <si>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</si>
  <si>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</si>
  <si>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</si>
  <si>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</si>
  <si>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</si>
  <si>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</si>
  <si>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</si>
  <si>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</si>
  <si>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</si>
  <si>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</si>
  <si>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</si>
  <si>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</si>
  <si>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</si>
  <si>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</si>
  <si>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</si>
  <si>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</si>
  <si>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</si>
  <si>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</si>
  <si>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</si>
  <si>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</si>
  <si>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</si>
  <si>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</si>
  <si>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</si>
  <si>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</si>
  <si>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</si>
  <si>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</si>
  <si>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</si>
  <si>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</si>
  <si>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</si>
  <si>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</si>
  <si>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</si>
  <si>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</si>
  <si>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</si>
  <si>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</si>
  <si>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</si>
  <si>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</si>
  <si>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</si>
  <si>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</si>
  <si>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</si>
  <si>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</si>
  <si>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</si>
  <si>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</si>
  <si>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</si>
  <si>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</si>
  <si>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</si>
  <si>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</si>
  <si>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</si>
  <si>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</si>
  <si>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</si>
  <si>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</si>
  <si>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</si>
  <si>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</si>
  <si>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</si>
  <si>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</si>
  <si>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</si>
  <si>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</si>
  <si>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</si>
  <si>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</si>
  <si>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</si>
  <si>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</si>
  <si>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</si>
  <si>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</si>
  <si>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</si>
  <si>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</si>
  <si>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</si>
  <si>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</si>
  <si>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</si>
  <si>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</si>
  <si>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</si>
  <si>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</si>
  <si>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</si>
  <si>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</si>
  <si>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</si>
  <si>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</si>
  <si>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</si>
  <si>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</si>
  <si>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</si>
  <si>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</si>
  <si>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</si>
  <si>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</si>
  <si>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</si>
  <si>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</si>
  <si>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</si>
  <si>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</si>
  <si>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</si>
  <si>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</si>
  <si>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</si>
  <si>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</si>
  <si>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</si>
  <si>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</si>
  <si>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</si>
  <si>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</si>
  <si>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</si>
  <si>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</si>
  <si>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</si>
  <si>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</si>
  <si>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</si>
  <si>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</si>
  <si>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</si>
  <si>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</si>
  <si>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</si>
  <si>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</si>
  <si>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</si>
  <si>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</si>
  <si>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</si>
  <si>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</si>
  <si>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</si>
  <si>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</si>
  <si>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</si>
  <si>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</si>
  <si>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</si>
  <si>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</si>
  <si>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</si>
  <si>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</si>
  <si>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</si>
  <si>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</si>
  <si>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</si>
  <si>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</si>
  <si>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</si>
  <si>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</si>
  <si>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</si>
  <si>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</si>
  <si>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</si>
  <si>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</si>
  <si>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</si>
  <si>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</si>
  <si>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</si>
  <si>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</si>
  <si>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</si>
  <si>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</si>
  <si>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</si>
  <si>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</si>
  <si>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</si>
  <si>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</si>
  <si>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</si>
  <si>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</si>
  <si>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</si>
  <si>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</si>
  <si>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</si>
  <si>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</si>
  <si>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</si>
  <si>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</si>
  <si>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</si>
  <si>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</si>
  <si>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</si>
  <si>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</si>
  <si>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</si>
  <si>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</si>
  <si>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</si>
  <si>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</si>
  <si>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</si>
  <si>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</si>
  <si>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</si>
  <si>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</si>
  <si>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</si>
  <si>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</si>
  <si>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</si>
  <si>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</si>
  <si>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</si>
  <si>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</si>
  <si>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</si>
  <si>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</si>
  <si>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</si>
  <si>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</si>
  <si>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</si>
  <si>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</si>
  <si>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</si>
  <si>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</si>
  <si>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</si>
  <si>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</si>
  <si>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</si>
  <si>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</si>
  <si>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</si>
  <si>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</si>
  <si>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</si>
  <si>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</si>
  <si>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</si>
  <si>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</si>
  <si>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</si>
  <si>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</si>
  <si>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</si>
  <si>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</si>
  <si>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</si>
  <si>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</si>
  <si>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</si>
  <si>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</si>
  <si>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</si>
  <si>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</si>
  <si>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</si>
  <si>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</si>
  <si>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</si>
  <si>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</si>
  <si>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</si>
  <si>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</si>
  <si>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</si>
  <si>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</si>
  <si>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</si>
  <si>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</si>
  <si>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</si>
  <si>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</si>
  <si>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</si>
  <si>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</si>
  <si>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</si>
  <si>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</si>
  <si>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</si>
  <si>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</si>
  <si>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</si>
  <si>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</si>
  <si>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</si>
  <si>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</si>
  <si>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</si>
  <si>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</si>
  <si>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</si>
  <si>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</si>
  <si>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</si>
  <si>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</si>
  <si>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</si>
  <si>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</si>
  <si>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</si>
  <si>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</si>
  <si>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</si>
  <si>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</si>
  <si>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</si>
  <si>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</si>
  <si>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</si>
  <si>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</si>
  <si>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</si>
  <si>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</si>
  <si>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</si>
  <si>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</si>
  <si>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</si>
  <si>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</si>
  <si>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</si>
  <si>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</si>
  <si>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</si>
  <si>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</si>
  <si>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</si>
  <si>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</si>
  <si>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</si>
  <si>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</si>
  <si>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</si>
  <si>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</si>
  <si>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</si>
  <si>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</si>
  <si>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</si>
  <si>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</si>
  <si>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</si>
  <si>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</si>
  <si>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</si>
  <si>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</si>
  <si>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</si>
  <si>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</si>
  <si>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</si>
  <si>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</si>
  <si>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</si>
  <si>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</si>
  <si>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</si>
  <si>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</si>
  <si>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</si>
  <si>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</si>
  <si>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</si>
  <si>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</si>
  <si>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</si>
  <si>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</si>
  <si>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</si>
  <si>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</si>
  <si>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</si>
  <si>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</si>
  <si>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</si>
  <si>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</si>
  <si>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</si>
  <si>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</si>
  <si>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</si>
  <si>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</si>
  <si>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</si>
  <si>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</si>
  <si>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</si>
  <si>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</si>
  <si>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</si>
  <si>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</si>
  <si>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</si>
  <si>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</si>
  <si>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</si>
  <si>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</si>
  <si>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</si>
  <si>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</si>
  <si>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</si>
  <si>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</si>
  <si>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</si>
  <si>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</si>
  <si>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</si>
  <si>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</si>
  <si>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</si>
  <si>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</si>
  <si>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</si>
  <si>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</si>
  <si>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</si>
  <si>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</si>
  <si>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</si>
  <si>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</si>
  <si>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</si>
  <si>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</si>
  <si>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</si>
  <si>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</si>
  <si>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</si>
  <si>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</si>
  <si>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</si>
  <si>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</si>
  <si>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</si>
  <si>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</si>
  <si>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</si>
  <si>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</si>
  <si>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</si>
  <si>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</si>
  <si>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</si>
  <si>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</si>
  <si>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</si>
  <si>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</si>
  <si>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</si>
  <si>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</si>
  <si>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</si>
  <si>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</si>
  <si>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</si>
  <si>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</si>
  <si>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</si>
  <si>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</si>
  <si>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</si>
  <si>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</si>
  <si>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</si>
  <si>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</si>
  <si>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</si>
  <si>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</si>
  <si>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</si>
  <si>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</si>
  <si>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</si>
  <si>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</si>
  <si>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</si>
  <si>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</si>
  <si>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</si>
  <si>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</si>
  <si>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</si>
  <si>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</si>
  <si>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</si>
  <si>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</si>
  <si>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</si>
  <si>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</si>
  <si>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</si>
  <si>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</si>
  <si>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</si>
  <si>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</si>
  <si>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</si>
  <si>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</si>
  <si>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</si>
  <si>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</si>
  <si>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</si>
  <si>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</si>
  <si>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</si>
  <si>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</si>
  <si>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</si>
  <si>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</si>
  <si>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</si>
  <si>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</si>
  <si>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</si>
  <si>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</si>
  <si>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</si>
  <si>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</si>
  <si>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</si>
  <si>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</si>
  <si>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</si>
  <si>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</si>
  <si>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</si>
  <si>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</si>
  <si>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</si>
  <si>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</si>
  <si>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</si>
  <si>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</si>
  <si>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</si>
  <si>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</si>
  <si>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</si>
  <si>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</si>
  <si>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</si>
  <si>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</si>
  <si>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</si>
  <si>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</si>
  <si>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</si>
  <si>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</si>
  <si>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</si>
  <si>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</si>
  <si>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</si>
  <si>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</si>
  <si>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</si>
  <si>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</si>
  <si>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</si>
  <si>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</si>
  <si>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</si>
  <si>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</si>
  <si>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</si>
  <si>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</si>
  <si>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</si>
  <si>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</si>
  <si>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</si>
  <si>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</si>
  <si>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</si>
  <si>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</si>
  <si>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</si>
  <si>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</si>
  <si>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</si>
  <si>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</si>
  <si>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</si>
  <si>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</si>
  <si>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</si>
  <si>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</si>
  <si>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</si>
  <si>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</si>
  <si>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</si>
  <si>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</si>
  <si>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</si>
  <si>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</si>
  <si>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</si>
  <si>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</si>
  <si>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</si>
  <si>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</si>
  <si>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</si>
  <si>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</si>
  <si>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</si>
  <si>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</si>
  <si>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</si>
  <si>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</si>
  <si>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</si>
  <si>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</si>
  <si>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</si>
  <si>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</si>
  <si>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</si>
  <si>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</si>
  <si>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</si>
  <si>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</si>
  <si>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</si>
  <si>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</si>
  <si>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</si>
  <si>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</si>
  <si>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</si>
  <si>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</si>
  <si>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</si>
  <si>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</si>
  <si>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</si>
  <si>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</si>
  <si>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</si>
  <si>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</si>
  <si>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</si>
  <si>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</si>
  <si>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</si>
  <si>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</si>
  <si>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</si>
  <si>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</si>
  <si>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</si>
  <si>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</si>
  <si>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</si>
  <si>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</si>
  <si>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</si>
  <si>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</si>
  <si>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</si>
  <si>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</si>
  <si>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</si>
  <si>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</si>
  <si>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</si>
  <si>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</si>
  <si>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</si>
  <si>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</si>
  <si>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</si>
  <si>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</si>
  <si>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</si>
  <si>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</si>
  <si>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</si>
  <si>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</si>
  <si>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</si>
  <si>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</si>
  <si>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</si>
  <si>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</si>
  <si>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</si>
  <si>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</si>
  <si>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</si>
  <si>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</si>
  <si>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</si>
  <si>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</si>
  <si>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</si>
  <si>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</si>
  <si>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</si>
  <si>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</si>
  <si>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</si>
  <si>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</si>
  <si>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</si>
  <si>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</si>
  <si>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</si>
  <si>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</si>
  <si>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</si>
  <si>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</si>
  <si>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</si>
  <si>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</si>
  <si>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</si>
  <si>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</si>
  <si>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</si>
  <si>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</si>
  <si>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</si>
  <si>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</si>
  <si>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</si>
  <si>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</si>
  <si>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</si>
  <si>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</si>
  <si>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</si>
  <si>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</si>
  <si>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</si>
  <si>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</si>
  <si>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</si>
  <si>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</si>
  <si>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</si>
  <si>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</si>
  <si>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</si>
  <si>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</si>
  <si>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</si>
  <si>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</si>
  <si>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</si>
  <si>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</si>
  <si>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</si>
  <si>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</si>
  <si>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</si>
  <si>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</si>
  <si>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</si>
  <si>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</si>
  <si>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</si>
  <si>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</si>
  <si>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</si>
  <si>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</si>
  <si>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</si>
  <si>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</si>
  <si>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</si>
  <si>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</si>
  <si>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</si>
  <si>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</si>
  <si>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</si>
  <si>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</si>
  <si>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</si>
  <si>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</si>
  <si>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</si>
  <si>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</si>
  <si>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</si>
  <si>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</si>
  <si>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</si>
  <si>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</si>
  <si>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</si>
  <si>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</si>
  <si>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</si>
  <si>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</si>
  <si>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</si>
  <si>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</si>
  <si>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</si>
  <si>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</si>
  <si>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</si>
  <si>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</si>
  <si>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</si>
  <si>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</si>
  <si>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</si>
  <si>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</si>
  <si>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</si>
  <si>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</si>
  <si>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</si>
  <si>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</si>
  <si>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</si>
  <si>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</si>
  <si>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</si>
  <si>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</si>
  <si>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</si>
  <si>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</si>
  <si>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</si>
  <si>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</si>
  <si>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</si>
  <si>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</si>
  <si>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</si>
  <si>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</si>
  <si>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</si>
  <si>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</si>
  <si>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</si>
  <si>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</si>
  <si>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</si>
  <si>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</si>
  <si>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</si>
  <si>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</si>
  <si>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</si>
  <si>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</si>
  <si>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</si>
  <si>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</si>
  <si>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</si>
  <si>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</si>
  <si>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</si>
  <si>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</si>
  <si>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</si>
  <si>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</si>
  <si>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</si>
  <si>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</si>
  <si>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</si>
  <si>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</si>
  <si>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</si>
  <si>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</si>
  <si>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</si>
  <si>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</si>
  <si>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</si>
  <si>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</si>
  <si>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</si>
  <si>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</si>
  <si>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</si>
  <si>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</si>
  <si>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</si>
  <si>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</si>
  <si>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</si>
  <si>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</si>
  <si>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</si>
  <si>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</si>
  <si>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</si>
  <si>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</si>
  <si>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</si>
  <si>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</si>
  <si>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</si>
  <si>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</si>
  <si>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</si>
  <si>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</si>
  <si>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</si>
  <si>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</si>
  <si>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</si>
  <si>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</si>
  <si>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</si>
  <si>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</si>
  <si>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</si>
  <si>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</si>
  <si>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</si>
  <si>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</si>
  <si>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</si>
  <si>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</si>
  <si>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</si>
  <si>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</si>
  <si>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</si>
  <si>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</si>
  <si>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</si>
  <si>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</si>
  <si>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</si>
  <si>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</si>
  <si>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</si>
  <si>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</si>
  <si>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</si>
  <si>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</si>
  <si>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</si>
  <si>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</si>
  <si>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</si>
  <si>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</si>
  <si>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</si>
  <si>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</si>
  <si>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</si>
  <si>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</si>
  <si>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</si>
  <si>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</si>
  <si>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</si>
  <si>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</si>
  <si>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</si>
  <si>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</si>
  <si>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</si>
  <si>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</si>
  <si>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</si>
  <si>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</si>
  <si>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</si>
  <si>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</si>
  <si>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</si>
  <si>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</si>
  <si>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</si>
  <si>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</si>
  <si>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</si>
  <si>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</si>
  <si>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</si>
  <si>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</si>
  <si>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</si>
  <si>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</si>
  <si>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</si>
  <si>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</si>
  <si>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</si>
  <si>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</si>
  <si>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</si>
  <si>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</si>
  <si>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</si>
  <si>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</si>
  <si>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</si>
  <si>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</si>
  <si>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</si>
  <si>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</si>
  <si>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</si>
  <si>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</si>
  <si>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</si>
  <si>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</si>
  <si>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</si>
  <si>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</si>
  <si>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</si>
  <si>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</si>
  <si>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</si>
  <si>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</si>
  <si>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</si>
  <si>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</si>
  <si>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</si>
  <si>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</si>
  <si>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</si>
  <si>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</si>
  <si>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</si>
  <si>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</si>
  <si>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</si>
  <si>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</si>
  <si>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</si>
  <si>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</si>
  <si>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</si>
  <si>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</si>
  <si>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</si>
  <si>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</si>
  <si>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</si>
  <si>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</si>
  <si>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</si>
  <si>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</si>
  <si>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</si>
  <si>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</si>
  <si>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</si>
  <si>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</si>
  <si>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</si>
  <si>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</si>
  <si>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</si>
  <si>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</si>
  <si>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</si>
  <si>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</si>
  <si>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</si>
  <si>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</si>
  <si>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</si>
  <si>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</si>
  <si>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</si>
  <si>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</si>
  <si>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</si>
  <si>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</si>
  <si>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</si>
  <si>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</si>
  <si>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</si>
  <si>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</si>
  <si>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</si>
  <si>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</si>
  <si>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</si>
  <si>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</si>
  <si>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</si>
  <si>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</si>
  <si>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</si>
  <si>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</si>
  <si>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</si>
  <si>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</si>
  <si>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</si>
  <si>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</si>
  <si>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</si>
  <si>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</si>
  <si>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</si>
  <si>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</si>
  <si>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</si>
  <si>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</si>
  <si>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</si>
  <si>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</si>
  <si>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</si>
  <si>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</si>
  <si>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</si>
  <si>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</si>
  <si>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</si>
  <si>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</si>
  <si>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</si>
  <si>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</si>
  <si>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</si>
  <si>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</si>
  <si>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</si>
  <si>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</si>
  <si>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</si>
  <si>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</si>
  <si>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</si>
  <si>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</si>
  <si>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</si>
  <si>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</si>
  <si>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</si>
  <si>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</si>
  <si>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</si>
  <si>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</si>
  <si>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</si>
  <si>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</si>
  <si>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</si>
  <si>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</si>
  <si>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</si>
  <si>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</si>
  <si>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</si>
  <si>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</si>
  <si>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</si>
  <si>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</si>
  <si>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</si>
  <si>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</si>
  <si>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</si>
  <si>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</si>
  <si>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</si>
  <si>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</si>
  <si>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</si>
  <si>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</si>
  <si>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</si>
  <si>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</si>
  <si>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</si>
  <si>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</si>
  <si>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</si>
  <si>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</si>
  <si>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</si>
  <si>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</si>
  <si>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</si>
  <si>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</si>
  <si>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</si>
  <si>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</si>
  <si>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</si>
  <si>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</si>
  <si>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</si>
  <si>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</si>
  <si>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</si>
  <si>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</si>
  <si>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</si>
  <si>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</si>
  <si>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</si>
  <si>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</si>
  <si>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</si>
  <si>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</si>
  <si>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</si>
  <si>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</si>
  <si>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</si>
  <si>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</si>
  <si>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</si>
  <si>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</si>
  <si>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</si>
  <si>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</si>
  <si>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</si>
  <si>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</si>
  <si>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</si>
  <si>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</si>
  <si>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</si>
  <si>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</si>
  <si>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</si>
  <si>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</si>
  <si>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</si>
  <si>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</si>
  <si>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</si>
  <si>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</si>
  <si>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</si>
  <si>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</si>
  <si>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</si>
  <si>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</si>
  <si>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</si>
  <si>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</si>
  <si>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</si>
  <si>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</si>
  <si>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</si>
  <si>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</si>
  <si>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</si>
  <si>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</si>
  <si>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</si>
  <si>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</si>
  <si>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</si>
  <si>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</si>
  <si>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</si>
  <si>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</si>
  <si>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</si>
  <si>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</si>
  <si>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</si>
  <si>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</si>
  <si>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</si>
  <si>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</si>
  <si>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</si>
  <si>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</si>
  <si>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</si>
  <si>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</si>
  <si>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</si>
  <si>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</si>
  <si>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</si>
  <si>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</si>
  <si>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</si>
  <si>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</si>
  <si>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</si>
  <si>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</si>
  <si>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</si>
  <si>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</si>
  <si>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</si>
  <si>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</si>
  <si>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</si>
  <si>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</si>
  <si>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</si>
  <si>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</si>
  <si>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</si>
  <si>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</si>
  <si>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</si>
  <si>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</si>
  <si>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</si>
  <si>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</si>
  <si>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</si>
  <si>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</si>
  <si>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</si>
  <si>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</si>
  <si>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</si>
  <si>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</si>
  <si>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</si>
  <si>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</si>
  <si>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</si>
  <si>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</si>
  <si>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</si>
  <si>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</si>
  <si>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</si>
  <si>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</si>
  <si>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</si>
  <si>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</si>
  <si>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</si>
  <si>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</si>
  <si>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</si>
  <si>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</si>
  <si>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</si>
  <si>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</si>
  <si>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</si>
  <si>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</si>
  <si>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</si>
  <si>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</si>
  <si>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</si>
  <si>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</si>
  <si>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</si>
  <si>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</si>
  <si>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</si>
  <si>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</si>
  <si>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</si>
  <si>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</si>
  <si>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</si>
  <si>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</si>
  <si>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</si>
  <si>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</si>
  <si>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</si>
  <si>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</si>
  <si>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</si>
  <si>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</si>
  <si>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</si>
  <si>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</si>
  <si>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</si>
  <si>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</si>
  <si>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</si>
  <si>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</si>
  <si>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</si>
  <si>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</si>
  <si>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</si>
  <si>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</si>
  <si>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</si>
  <si>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</si>
  <si>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</si>
  <si>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</si>
  <si>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</si>
  <si>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</si>
  <si>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</si>
  <si>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</si>
  <si>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</si>
  <si>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</si>
  <si>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</si>
  <si>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</si>
  <si>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</si>
  <si>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</si>
  <si>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</si>
  <si>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</si>
  <si>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</si>
  <si>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</si>
  <si>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</si>
  <si>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</si>
  <si>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</si>
  <si>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</si>
  <si>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</si>
  <si>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</si>
  <si>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</si>
  <si>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</si>
  <si>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</si>
  <si>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</si>
  <si>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</si>
  <si>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</si>
  <si>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</si>
  <si>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</si>
  <si>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</si>
  <si>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</si>
  <si>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</si>
  <si>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</si>
  <si>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</si>
  <si>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</si>
  <si>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</si>
  <si>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</si>
  <si>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</si>
  <si>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</si>
  <si>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</si>
  <si>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</si>
  <si>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</si>
  <si>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</si>
  <si>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</si>
  <si>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</si>
  <si>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</si>
  <si>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</si>
  <si>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</si>
  <si>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</si>
  <si>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</si>
  <si>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</si>
  <si>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</si>
  <si>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</si>
  <si>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</si>
  <si>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</si>
  <si>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</si>
  <si>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</si>
  <si>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</si>
  <si>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</si>
  <si>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</si>
  <si>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</si>
  <si>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</si>
  <si>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</si>
  <si>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</si>
  <si>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</si>
  <si>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</si>
  <si>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</si>
  <si>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</si>
  <si>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</si>
  <si>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</si>
  <si>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</si>
  <si>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</si>
  <si>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</si>
  <si>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</si>
  <si>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</si>
  <si>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</si>
  <si>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</si>
  <si>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</si>
  <si>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</si>
  <si>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</si>
  <si>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</si>
  <si>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</si>
  <si>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</si>
  <si>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</si>
  <si>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</si>
  <si>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</si>
  <si>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</si>
  <si>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</si>
  <si>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</si>
  <si>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</si>
  <si>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</si>
  <si>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</si>
  <si>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</si>
  <si>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</si>
  <si>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</si>
  <si>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</si>
  <si>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</si>
  <si>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</si>
  <si>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</si>
  <si>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</si>
  <si>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</si>
  <si>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</si>
  <si>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</si>
  <si>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</si>
  <si>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</si>
  <si>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</si>
  <si>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</si>
  <si>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</si>
  <si>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</si>
  <si>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</si>
  <si>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</si>
  <si>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</si>
  <si>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</si>
  <si>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</si>
  <si>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</si>
  <si>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</si>
  <si>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</si>
  <si>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</si>
  <si>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</si>
  <si>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</si>
  <si>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</si>
  <si>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</si>
  <si>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</si>
  <si>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</si>
  <si>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</si>
  <si>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</si>
  <si>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</si>
  <si>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</si>
  <si>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</si>
  <si>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</si>
  <si>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</si>
  <si>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</si>
  <si>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</si>
  <si>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</si>
  <si>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</si>
  <si>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</si>
  <si>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</si>
  <si>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</si>
  <si>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</si>
  <si>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</si>
  <si>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</si>
  <si>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</si>
  <si>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</si>
  <si>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</si>
  <si>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</si>
  <si>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</si>
  <si>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</si>
  <si>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</si>
  <si>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</si>
  <si>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</si>
  <si>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</si>
  <si>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</si>
  <si>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</si>
  <si>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</si>
  <si>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</si>
  <si>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</si>
  <si>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</si>
  <si>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</si>
  <si>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</si>
  <si>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</si>
  <si>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</si>
  <si>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</si>
  <si>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</si>
  <si>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</si>
  <si>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</si>
  <si>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</si>
  <si>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</si>
  <si>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</si>
  <si>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</si>
  <si>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</si>
  <si>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</si>
  <si>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</si>
  <si>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</si>
  <si>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</si>
  <si>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</si>
  <si>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</si>
  <si>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</si>
  <si>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</si>
  <si>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</si>
  <si>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</si>
  <si>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</si>
  <si>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</si>
  <si>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</si>
  <si>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</si>
  <si>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</si>
  <si>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</si>
  <si>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</si>
  <si>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</si>
  <si>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</si>
  <si>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</si>
  <si>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</si>
  <si>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</si>
  <si>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</si>
  <si>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</si>
  <si>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</si>
  <si>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</si>
  <si>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</si>
  <si>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</si>
  <si>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</si>
  <si>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</si>
  <si>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</si>
  <si>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</si>
  <si>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</si>
  <si>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</si>
  <si>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</si>
  <si>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</si>
  <si>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</si>
  <si>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</si>
  <si>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</si>
  <si>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</si>
  <si>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</si>
  <si>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</si>
  <si>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</si>
  <si>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</si>
  <si>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</si>
  <si>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</si>
  <si>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</si>
  <si>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</si>
  <si>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</si>
  <si>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</si>
  <si>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</si>
  <si>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</si>
  <si>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</si>
  <si>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</si>
  <si>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</si>
  <si>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</si>
  <si>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</si>
  <si>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</si>
  <si>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</si>
  <si>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</si>
  <si>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</si>
  <si>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</si>
  <si>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</si>
  <si>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</si>
  <si>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</si>
  <si>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</si>
  <si>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</si>
  <si>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</si>
  <si>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</si>
  <si>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</si>
  <si>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</si>
  <si>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</si>
  <si>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</si>
  <si>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</si>
  <si>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</si>
  <si>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</si>
  <si>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</si>
  <si>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</si>
  <si>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</si>
  <si>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</si>
  <si>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</si>
  <si>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</si>
  <si>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</si>
  <si>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</si>
  <si>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</si>
  <si>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</si>
  <si>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</si>
  <si>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</si>
  <si>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</si>
  <si>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</si>
  <si>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</si>
  <si>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</si>
  <si>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</si>
  <si>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</si>
  <si>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</si>
  <si>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</si>
  <si>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</si>
  <si>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</si>
  <si>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</si>
  <si>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</si>
  <si>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</si>
  <si>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</si>
  <si>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</si>
  <si>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</si>
  <si>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</si>
  <si>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</si>
  <si>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</si>
  <si>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</si>
  <si>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</si>
  <si>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</si>
  <si>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</si>
  <si>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</si>
  <si>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</si>
  <si>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</si>
  <si>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</si>
  <si>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</si>
  <si>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</si>
  <si>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</si>
  <si>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</si>
  <si>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</si>
  <si>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</si>
  <si>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</si>
  <si>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</si>
  <si>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</si>
  <si>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</si>
  <si>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</si>
  <si>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</si>
  <si>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</si>
  <si>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</si>
  <si>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</si>
  <si>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</si>
  <si>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</si>
  <si>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</si>
  <si>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</si>
  <si>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</si>
  <si>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</si>
  <si>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</si>
  <si>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</si>
  <si>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</si>
  <si>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</si>
  <si>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</si>
  <si>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</si>
  <si>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</si>
  <si>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</si>
  <si>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</si>
  <si>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</si>
  <si>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</si>
  <si>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</si>
  <si>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</si>
  <si>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</si>
  <si>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</si>
  <si>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</si>
  <si>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</si>
  <si>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</si>
  <si>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</si>
  <si>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</si>
  <si>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</si>
  <si>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</si>
  <si>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</si>
  <si>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</si>
  <si>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</si>
  <si>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</si>
  <si>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</si>
  <si>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</si>
  <si>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</si>
  <si>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</si>
  <si>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</si>
  <si>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</si>
  <si>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</si>
  <si>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</si>
  <si>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</si>
  <si>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</si>
  <si>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</si>
  <si>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</si>
  <si>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</si>
  <si>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</si>
  <si>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</si>
  <si>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</si>
  <si>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</si>
  <si>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</si>
  <si>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</si>
  <si>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</si>
  <si>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</si>
  <si>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</si>
  <si>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</si>
  <si>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</si>
  <si>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</si>
  <si>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</si>
  <si>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</si>
  <si>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</si>
  <si>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</si>
  <si>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</si>
  <si>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</si>
  <si>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</si>
  <si>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</si>
  <si>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</si>
  <si>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</si>
  <si>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</si>
  <si>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</si>
  <si>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</si>
  <si>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</si>
  <si>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</si>
  <si>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</si>
  <si>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</si>
  <si>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</si>
  <si>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</si>
  <si>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</si>
  <si>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</si>
  <si>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</si>
  <si>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</si>
  <si>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</si>
  <si>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</si>
  <si>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</si>
  <si>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</si>
  <si>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</si>
  <si>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</si>
  <si>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</si>
  <si>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</si>
  <si>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</si>
  <si>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</si>
  <si>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</si>
  <si>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</si>
  <si>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</si>
  <si>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</si>
  <si>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</si>
  <si>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</si>
  <si>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</si>
  <si>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</si>
  <si>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</si>
  <si>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</si>
  <si>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</si>
  <si>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</si>
  <si>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</si>
  <si>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</si>
  <si>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</si>
  <si>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</si>
  <si>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</si>
  <si>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</si>
  <si>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</si>
  <si>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</si>
  <si>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</si>
  <si>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</si>
  <si>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</si>
  <si>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</si>
  <si>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</si>
  <si>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</si>
  <si>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</si>
  <si>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</si>
  <si>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</si>
  <si>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</si>
  <si>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</si>
  <si>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</si>
  <si>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</si>
  <si>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</si>
  <si>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</si>
  <si>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</si>
  <si>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</si>
  <si>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</si>
  <si>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</si>
  <si>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</si>
  <si>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</si>
  <si>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</si>
  <si>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</si>
  <si>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</si>
  <si>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</si>
  <si>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</si>
  <si>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</si>
  <si>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</si>
  <si>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</si>
  <si>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</si>
  <si>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</si>
  <si>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</si>
  <si>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</si>
  <si>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</si>
  <si>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</si>
  <si>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</si>
  <si>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</si>
  <si>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</si>
  <si>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</si>
  <si>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</si>
  <si>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</si>
  <si>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</si>
  <si>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</si>
  <si>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</si>
  <si>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</si>
  <si>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</si>
  <si>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</si>
  <si>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</si>
  <si>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</si>
  <si>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</si>
  <si>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</si>
  <si>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</si>
  <si>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</si>
  <si>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</si>
  <si>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</si>
  <si>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</si>
  <si>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</si>
  <si>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</si>
  <si>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</si>
  <si>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</si>
  <si>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</si>
  <si>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</si>
  <si>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</si>
  <si>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</si>
  <si>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</si>
  <si>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</si>
  <si>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</si>
  <si>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</si>
  <si>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</si>
  <si>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</si>
  <si>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</si>
  <si>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</si>
  <si>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</si>
  <si>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</si>
  <si>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</si>
  <si>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</si>
  <si>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</si>
  <si>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</si>
  <si>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</si>
  <si>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</si>
  <si>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</si>
  <si>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</si>
  <si>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</si>
  <si>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</si>
  <si>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</si>
  <si>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</si>
  <si>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</si>
  <si>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</si>
  <si>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</si>
  <si>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</si>
  <si>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</si>
  <si>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</si>
  <si>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</si>
  <si>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</si>
  <si>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</si>
  <si>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</si>
  <si>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</si>
  <si>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</si>
  <si>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</si>
  <si>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</si>
  <si>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</si>
  <si>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</si>
  <si>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</si>
  <si>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</si>
  <si>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</si>
  <si>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</si>
  <si>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</si>
  <si>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</si>
  <si>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</si>
  <si>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</si>
  <si>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</si>
  <si>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</si>
  <si>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</si>
  <si>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</si>
  <si>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</si>
  <si>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</si>
  <si>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</si>
  <si>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</si>
  <si>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</si>
  <si>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</si>
  <si>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</si>
  <si>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</si>
  <si>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</si>
  <si>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</si>
  <si>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</si>
  <si>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</si>
  <si>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</si>
  <si>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</si>
  <si>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</si>
  <si>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</si>
  <si>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</si>
  <si>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</si>
  <si>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</si>
  <si>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</si>
  <si>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</si>
  <si>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</si>
  <si>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</si>
  <si>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</si>
  <si>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</si>
  <si>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</si>
  <si>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</si>
  <si>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</si>
  <si>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</si>
  <si>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</si>
  <si>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</si>
  <si>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</si>
  <si>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</si>
  <si>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</si>
  <si>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</si>
  <si>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</si>
  <si>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</si>
  <si>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</si>
  <si>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</si>
  <si>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</si>
  <si>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</si>
  <si>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</si>
  <si>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</si>
  <si>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</si>
  <si>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</si>
  <si>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</si>
  <si>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</si>
  <si>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</si>
  <si>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</si>
  <si>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</si>
  <si>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</si>
  <si>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</si>
  <si>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</si>
  <si>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</si>
  <si>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</si>
  <si>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</si>
  <si>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</si>
  <si>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</si>
  <si>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</si>
  <si>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</si>
  <si>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</si>
  <si>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</si>
  <si>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</si>
  <si>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</si>
  <si>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</si>
  <si>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</si>
  <si>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</si>
  <si>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</si>
  <si>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</si>
  <si>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</si>
  <si>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</si>
  <si>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</si>
  <si>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</si>
  <si>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</si>
  <si>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</si>
  <si>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</si>
  <si>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</si>
  <si>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</si>
  <si>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</si>
  <si>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</si>
  <si>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</si>
  <si>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</si>
  <si>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</si>
  <si>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</si>
  <si>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</si>
  <si>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</si>
  <si>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</si>
  <si>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</si>
  <si>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</si>
  <si>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</si>
  <si>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</si>
  <si>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</si>
  <si>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</si>
  <si>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</si>
  <si>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</si>
  <si>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</si>
  <si>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</si>
  <si>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</si>
  <si>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</si>
  <si>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</si>
  <si>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</si>
  <si>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</si>
  <si>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</si>
  <si>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</si>
  <si>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</si>
  <si>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</si>
  <si>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</si>
  <si>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</si>
  <si>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</si>
  <si>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</si>
  <si>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</si>
  <si>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</si>
  <si>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</si>
  <si>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</si>
  <si>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</si>
  <si>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</si>
  <si>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</si>
  <si>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</si>
  <si>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</si>
  <si>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</si>
  <si>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</si>
  <si>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</si>
  <si>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</si>
  <si>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</si>
  <si>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</si>
  <si>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</si>
  <si>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</si>
  <si>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</si>
  <si>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</si>
  <si>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</si>
  <si>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</si>
  <si>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</si>
  <si>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</si>
  <si>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</si>
  <si>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</si>
  <si>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</si>
  <si>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</si>
  <si>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</si>
  <si>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</si>
  <si>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</si>
  <si>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</si>
  <si>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</si>
  <si>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</si>
  <si>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</si>
  <si>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</si>
  <si>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</si>
  <si>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</si>
  <si>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</si>
  <si>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</si>
  <si>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</si>
  <si>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</si>
  <si>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</si>
  <si>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</si>
  <si>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</si>
  <si>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</si>
  <si>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</si>
  <si>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</si>
  <si>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</si>
  <si>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</si>
  <si>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</si>
  <si>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</si>
  <si>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</si>
  <si>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</si>
  <si>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</si>
  <si>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</si>
  <si>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</si>
  <si>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</si>
  <si>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</si>
  <si>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</si>
  <si>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</si>
  <si>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</si>
  <si>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</si>
  <si>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</si>
  <si>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</si>
  <si>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</si>
  <si>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</si>
  <si>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</si>
  <si>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</si>
  <si>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</si>
  <si>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</si>
  <si>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</si>
  <si>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</si>
  <si>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</si>
  <si>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</si>
  <si>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</si>
  <si>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</si>
  <si>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</si>
  <si>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</si>
  <si>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</si>
  <si>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</si>
  <si>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</si>
  <si>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</si>
  <si>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</si>
  <si>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</si>
  <si>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</si>
  <si>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</si>
  <si>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</si>
  <si>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</si>
  <si>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</si>
  <si>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</si>
  <si>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</si>
  <si>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</si>
  <si>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</si>
  <si>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</si>
  <si>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</si>
  <si>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</si>
  <si>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</si>
  <si>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</si>
  <si>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</si>
  <si>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</si>
  <si>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</si>
  <si>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</si>
  <si>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</si>
  <si>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</si>
  <si>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</si>
  <si>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</si>
  <si>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</si>
  <si>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</si>
  <si>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</si>
  <si>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</si>
  <si>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</si>
  <si>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</si>
  <si>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</si>
  <si>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</si>
  <si>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</si>
  <si>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</si>
  <si>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</si>
  <si>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</si>
  <si>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</si>
  <si>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</si>
  <si>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</si>
  <si>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</si>
  <si>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</si>
  <si>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</si>
  <si>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</si>
  <si>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</si>
  <si>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</si>
  <si>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</si>
  <si>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</si>
  <si>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</si>
  <si>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</si>
  <si>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</si>
  <si>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</si>
  <si>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</si>
  <si>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</si>
  <si>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</si>
  <si>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</si>
  <si>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</si>
  <si>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</si>
  <si>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</si>
  <si>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</si>
  <si>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</si>
  <si>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</si>
  <si>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</si>
  <si>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</si>
  <si>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</si>
  <si>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</si>
  <si>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</si>
  <si>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</si>
  <si>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</si>
  <si>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</si>
  <si>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</si>
  <si>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</si>
  <si>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</si>
  <si>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</si>
  <si>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</si>
  <si>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</si>
  <si>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</si>
  <si>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</si>
  <si>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</si>
  <si>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</si>
  <si>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</si>
  <si>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</si>
  <si>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</si>
  <si>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</si>
  <si>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</si>
  <si>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</si>
  <si>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</si>
  <si>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</si>
  <si>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</si>
  <si>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</si>
  <si>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</si>
  <si>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</si>
  <si>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</si>
  <si>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</si>
  <si>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</si>
  <si>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</si>
  <si>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</si>
  <si>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</si>
  <si>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</si>
  <si>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</si>
  <si>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</si>
  <si>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</si>
  <si>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</si>
  <si>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</si>
  <si>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</si>
  <si>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</si>
  <si>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</si>
  <si>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</si>
  <si>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</si>
  <si>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</si>
  <si>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</si>
  <si>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</si>
  <si>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</si>
  <si>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</si>
  <si>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</si>
  <si>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</si>
  <si>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</si>
  <si>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</si>
  <si>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</si>
  <si>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</si>
  <si>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</si>
  <si>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</si>
  <si>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</si>
  <si>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</si>
  <si>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</si>
  <si>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</si>
  <si>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</si>
  <si>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</si>
  <si>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</si>
  <si>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</si>
  <si>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</si>
  <si>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</si>
  <si>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</si>
  <si>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</si>
  <si>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</si>
  <si>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</si>
  <si>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</si>
  <si>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</si>
  <si>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</si>
  <si>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</si>
  <si>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</si>
  <si>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</si>
  <si>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</si>
  <si>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</si>
  <si>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</si>
  <si>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</si>
  <si>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</si>
  <si>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</si>
  <si>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</si>
  <si>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</si>
  <si>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</si>
  <si>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</si>
  <si>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</si>
  <si>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</si>
  <si>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</si>
  <si>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</si>
  <si>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</si>
  <si>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</si>
  <si>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</si>
  <si>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</si>
  <si>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</si>
  <si>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</si>
  <si>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</si>
  <si>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</si>
  <si>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</si>
  <si>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</si>
  <si>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</si>
  <si>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</si>
  <si>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</si>
  <si>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</si>
  <si>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</si>
  <si>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</si>
  <si>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</si>
  <si>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</si>
  <si>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</si>
  <si>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</si>
  <si>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</si>
  <si>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</si>
  <si>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</si>
  <si>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</si>
  <si>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</si>
  <si>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</si>
  <si>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</si>
  <si>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</si>
  <si>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</si>
  <si>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</si>
  <si>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</si>
  <si>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</si>
  <si>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</si>
  <si>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</si>
  <si>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</si>
  <si>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</si>
  <si>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</si>
  <si>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</si>
  <si>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</si>
  <si>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</si>
  <si>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</si>
  <si>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</si>
  <si>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</si>
  <si>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</si>
  <si>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</si>
  <si>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</si>
  <si>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</si>
  <si>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</si>
  <si>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</si>
  <si>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</si>
  <si>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</si>
  <si>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</si>
  <si>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</si>
  <si>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</si>
  <si>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</si>
  <si>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</si>
  <si>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</si>
  <si>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</si>
  <si>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</si>
  <si>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</si>
  <si>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</si>
  <si>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</si>
  <si>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</si>
  <si>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</si>
  <si>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</si>
  <si>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</si>
  <si>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</si>
  <si>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</si>
  <si>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</si>
  <si>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</si>
  <si>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</si>
  <si>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</si>
  <si>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</si>
  <si>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</si>
  <si>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</si>
  <si>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</si>
  <si>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</si>
  <si>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</si>
  <si>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</si>
  <si>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</si>
  <si>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</si>
  <si>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</si>
  <si>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</si>
  <si>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</si>
  <si>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</si>
  <si>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</si>
  <si>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</si>
  <si>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</si>
  <si>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</si>
  <si>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</si>
  <si>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</si>
  <si>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</si>
  <si>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</si>
  <si>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</si>
  <si>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</si>
  <si>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</si>
  <si>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</si>
  <si>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</si>
  <si>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</si>
  <si>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</si>
  <si>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</si>
  <si>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</si>
  <si>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</si>
  <si>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</si>
  <si>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</si>
  <si>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</si>
  <si>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</si>
  <si>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</si>
  <si>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</si>
  <si>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</si>
  <si>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</si>
  <si>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</si>
  <si>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</si>
  <si>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</si>
  <si>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</si>
  <si>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</si>
  <si>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</si>
  <si>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</si>
  <si>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</si>
  <si>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</si>
  <si>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</si>
  <si>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</si>
  <si>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</si>
  <si>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</si>
  <si>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</si>
  <si>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</si>
  <si>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</si>
  <si>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</si>
  <si>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</si>
  <si>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</si>
  <si>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</si>
  <si>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</si>
  <si>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</si>
  <si>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</si>
  <si>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</si>
  <si>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</si>
  <si>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</si>
  <si>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</si>
  <si>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</si>
  <si>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</si>
  <si>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</si>
  <si>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</si>
  <si>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</si>
  <si>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</si>
  <si>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</si>
  <si>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</si>
  <si>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</si>
  <si>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</si>
  <si>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</si>
  <si>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</si>
  <si>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</si>
  <si>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</si>
  <si>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</si>
  <si>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</si>
  <si>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</si>
  <si>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</si>
  <si>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</si>
  <si>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</si>
  <si>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</si>
  <si>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</si>
  <si>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</si>
  <si>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</si>
  <si>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</si>
  <si>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</si>
  <si>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</si>
  <si>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</si>
  <si>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</si>
  <si>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</si>
  <si>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</si>
  <si>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</si>
  <si>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</si>
  <si>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</si>
  <si>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</si>
  <si>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</si>
  <si>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</si>
  <si>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</si>
  <si>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</si>
  <si>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</si>
  <si>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</si>
  <si>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</si>
  <si>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</si>
  <si>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</si>
  <si>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</si>
  <si>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</si>
  <si>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</si>
  <si>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</si>
  <si>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</si>
  <si>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</si>
  <si>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</si>
  <si>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</si>
  <si>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</si>
  <si>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</si>
  <si>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</si>
  <si>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</si>
  <si>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</si>
  <si>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</si>
  <si>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</si>
  <si>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</si>
  <si>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</si>
  <si>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</si>
  <si>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</si>
  <si>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</si>
  <si>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</si>
  <si>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</si>
  <si>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</si>
  <si>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</si>
  <si>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</si>
  <si>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</si>
  <si>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</si>
  <si>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</si>
  <si>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</si>
  <si>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</si>
  <si>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</si>
  <si>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</si>
  <si>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</si>
  <si>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</si>
  <si>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</si>
  <si>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</si>
  <si>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</si>
  <si>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</si>
  <si>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</si>
  <si>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</si>
  <si>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</si>
  <si>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</si>
  <si>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</si>
  <si>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</si>
  <si>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</si>
  <si>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</si>
  <si>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</si>
  <si>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</si>
  <si>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</si>
  <si>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</si>
  <si>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</si>
  <si>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</si>
  <si>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</si>
  <si>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</si>
  <si>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</si>
  <si>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</si>
  <si>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</si>
  <si>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</si>
  <si>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</si>
  <si>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</si>
  <si>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</si>
  <si>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</si>
  <si>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</si>
  <si>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</si>
  <si>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</si>
  <si>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</si>
  <si>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</si>
  <si>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</si>
  <si>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</si>
  <si>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</si>
  <si>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</si>
  <si>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</si>
  <si>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</si>
  <si>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</si>
  <si>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</si>
  <si>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</si>
  <si>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</si>
  <si>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</si>
  <si>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</si>
  <si>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</si>
  <si>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</si>
  <si>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</si>
  <si>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</si>
  <si>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</si>
  <si>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</si>
  <si>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</si>
  <si>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</si>
  <si>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</si>
  <si>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</si>
  <si>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</si>
  <si>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</si>
  <si>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</si>
  <si>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</si>
  <si>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</si>
  <si>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</si>
  <si>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</si>
  <si>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</si>
  <si>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</si>
  <si>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</si>
  <si>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</si>
  <si>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</si>
  <si>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</si>
  <si>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</si>
  <si>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</si>
  <si>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</si>
  <si>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</si>
  <si>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</si>
  <si>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</si>
  <si>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</si>
  <si>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</si>
  <si>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</si>
  <si>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</si>
  <si>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</si>
  <si>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</si>
  <si>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</si>
  <si>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</si>
  <si>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</si>
  <si>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</si>
  <si>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</si>
  <si>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</si>
  <si>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</si>
  <si>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</si>
  <si>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</si>
  <si>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</si>
  <si>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</si>
  <si>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</si>
  <si>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</si>
  <si>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</si>
  <si>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</si>
  <si>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</si>
  <si>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</si>
  <si>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</si>
  <si>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</si>
  <si>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</si>
  <si>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</si>
  <si>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</si>
  <si>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</si>
  <si>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</si>
  <si>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</si>
  <si>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</si>
  <si>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</si>
  <si>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</si>
  <si>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</si>
  <si>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</si>
  <si>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</si>
  <si>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</si>
  <si>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</si>
  <si>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</si>
  <si>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</si>
  <si>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</si>
  <si>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</si>
  <si>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</si>
  <si>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</si>
  <si>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</si>
  <si>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</si>
  <si>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</si>
  <si>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</si>
  <si>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</si>
  <si>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</si>
  <si>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</si>
  <si>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</si>
  <si>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</si>
  <si>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</si>
  <si>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</si>
  <si>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</si>
  <si>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</si>
  <si>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</si>
  <si>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</si>
  <si>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</si>
  <si>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</si>
  <si>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</si>
  <si>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</si>
  <si>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</si>
  <si>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</si>
  <si>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</si>
  <si>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</si>
  <si>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</si>
  <si>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</si>
  <si>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</si>
  <si>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</si>
  <si>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</si>
  <si>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</si>
  <si>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</si>
  <si>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</si>
  <si>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</si>
  <si>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</si>
  <si>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</si>
  <si>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</si>
  <si>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</si>
  <si>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</si>
  <si>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</si>
  <si>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</si>
  <si>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</si>
  <si>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</si>
  <si>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</si>
  <si>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</si>
  <si>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</si>
  <si>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</si>
  <si>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</si>
  <si>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</si>
  <si>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</si>
  <si>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</si>
  <si>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</si>
  <si>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</si>
  <si>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</si>
  <si>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</si>
  <si>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</si>
  <si>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</si>
  <si>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</si>
  <si>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</si>
  <si>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</si>
  <si>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</si>
  <si>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</si>
  <si>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</si>
  <si>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</si>
  <si>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</si>
  <si>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</si>
  <si>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</si>
  <si>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</si>
  <si>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</si>
  <si>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</si>
  <si>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</si>
  <si>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</si>
  <si>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</si>
  <si>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</si>
  <si>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</si>
  <si>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</si>
  <si>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</si>
  <si>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</si>
  <si>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</si>
  <si>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</si>
  <si>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</si>
  <si>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</si>
  <si>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</si>
  <si>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</si>
  <si>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</si>
  <si>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</si>
  <si>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</si>
  <si>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</si>
  <si>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</si>
  <si>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</si>
  <si>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</si>
  <si>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</si>
  <si>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</si>
  <si>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</si>
  <si>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</si>
  <si>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</si>
  <si>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</si>
  <si>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</si>
  <si>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</si>
  <si>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</si>
  <si>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</si>
  <si>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</si>
  <si>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</si>
  <si>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</si>
  <si>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</si>
  <si>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</si>
  <si>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</si>
  <si>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</si>
  <si>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</si>
  <si>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</si>
  <si>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</si>
  <si>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</si>
  <si>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</si>
  <si>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</si>
  <si>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</si>
  <si>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</si>
  <si>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</si>
  <si>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</si>
  <si>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</si>
  <si>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</si>
  <si>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</si>
  <si>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</si>
  <si>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</si>
  <si>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</si>
  <si>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</si>
  <si>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</si>
  <si>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</si>
  <si>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</si>
  <si>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</si>
  <si>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</si>
  <si>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</si>
  <si>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</si>
  <si>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</si>
  <si>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</si>
  <si>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</si>
  <si>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</si>
  <si>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</si>
  <si>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</si>
  <si>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</si>
  <si>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</si>
  <si>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</si>
  <si>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</si>
  <si>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</si>
  <si>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</si>
  <si>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</si>
  <si>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</si>
  <si>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</si>
  <si>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</si>
  <si>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</si>
  <si>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</si>
  <si>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</si>
  <si>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</si>
  <si>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</si>
  <si>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</si>
  <si>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</si>
  <si>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</si>
  <si>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</si>
  <si>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</si>
  <si>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</si>
  <si>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</si>
  <si>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</si>
  <si>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</si>
  <si>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</si>
  <si>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</si>
  <si>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</si>
  <si>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</si>
  <si>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</si>
  <si>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</si>
  <si>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</si>
  <si>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</si>
  <si>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</si>
  <si>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</si>
  <si>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</si>
  <si>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</si>
  <si>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</si>
  <si>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</si>
  <si>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</si>
  <si>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</si>
  <si>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</si>
  <si>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</si>
  <si>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</si>
  <si>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</si>
  <si>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</si>
  <si>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</si>
  <si>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</si>
  <si>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</si>
  <si>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</si>
  <si>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</si>
  <si>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</si>
  <si>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</si>
  <si>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</si>
  <si>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</si>
  <si>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</si>
  <si>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</si>
  <si>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</si>
  <si>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</si>
  <si>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</si>
  <si>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</si>
  <si>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</si>
  <si>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</si>
  <si>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</si>
  <si>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</si>
  <si>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</si>
  <si>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</si>
  <si>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</si>
  <si>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</si>
  <si>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</si>
  <si>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</si>
  <si>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</si>
  <si>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</si>
  <si>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</si>
  <si>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</si>
  <si>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</si>
  <si>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</si>
  <si>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</si>
  <si>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</si>
  <si>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</si>
  <si>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</si>
  <si>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</si>
  <si>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</si>
  <si>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</si>
  <si>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</si>
  <si>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</si>
  <si>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</si>
  <si>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</si>
  <si>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</si>
  <si>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</si>
  <si>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</si>
  <si>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</si>
  <si>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</si>
  <si>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</si>
  <si>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</si>
  <si>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</si>
  <si>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</si>
  <si>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</si>
  <si>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</si>
  <si>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</si>
  <si>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</si>
  <si>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</si>
  <si>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</si>
  <si>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</si>
  <si>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</si>
  <si>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</si>
  <si>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</si>
  <si>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</si>
  <si>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</si>
  <si>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</si>
  <si>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</si>
  <si>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</si>
  <si>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</si>
  <si>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</si>
  <si>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</si>
  <si>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</si>
  <si>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</si>
  <si>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</si>
  <si>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</si>
  <si>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</si>
  <si>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</si>
  <si>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</si>
  <si>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</si>
  <si>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</si>
  <si>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</si>
  <si>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</si>
  <si>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</si>
  <si>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</si>
  <si>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</si>
  <si>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</si>
  <si>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</si>
  <si>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</si>
  <si>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</si>
  <si>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</si>
  <si>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</si>
  <si>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</si>
  <si>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</si>
  <si>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</si>
  <si>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</si>
  <si>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</si>
  <si>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</si>
  <si>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</si>
  <si>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</si>
  <si>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</si>
  <si>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</si>
  <si>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</si>
  <si>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</si>
  <si>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</si>
  <si>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</si>
  <si>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</si>
  <si>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</si>
  <si>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</si>
  <si>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</si>
  <si>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</si>
  <si>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</si>
  <si>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</si>
  <si>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</si>
  <si>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</si>
  <si>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</si>
  <si>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</si>
  <si>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</si>
  <si>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</si>
  <si>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</si>
  <si>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</si>
  <si>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</si>
  <si>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</si>
  <si>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</si>
  <si>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</si>
  <si>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</si>
  <si>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</si>
  <si>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</si>
  <si>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</si>
  <si>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</si>
  <si>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</si>
  <si>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</si>
  <si>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</si>
  <si>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</si>
  <si>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</si>
  <si>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</si>
  <si>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</si>
  <si>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</si>
  <si>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</si>
  <si>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</si>
  <si>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</si>
  <si>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</si>
  <si>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</si>
  <si>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</si>
  <si>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</si>
  <si>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</si>
  <si>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</si>
  <si>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</si>
  <si>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</si>
  <si>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</si>
  <si>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</si>
  <si>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</si>
  <si>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</si>
  <si>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</si>
  <si>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</si>
  <si>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</si>
  <si>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</si>
  <si>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</si>
  <si>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</si>
  <si>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</si>
  <si>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</si>
  <si>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</si>
  <si>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</si>
  <si>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</si>
  <si>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</si>
  <si>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</si>
  <si>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</si>
  <si>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</si>
  <si>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</si>
  <si>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</si>
  <si>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</si>
  <si>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</si>
  <si>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</si>
  <si>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</si>
  <si>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</si>
  <si>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</si>
  <si>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</si>
  <si>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</si>
  <si>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</si>
  <si>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</si>
  <si>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</si>
  <si>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</si>
  <si>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</si>
  <si>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</si>
  <si>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</si>
  <si>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</si>
  <si>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</si>
  <si>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</si>
  <si>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</si>
  <si>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</si>
  <si>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</si>
  <si>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</si>
  <si>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</si>
  <si>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</si>
  <si>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</si>
  <si>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</si>
  <si>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</si>
  <si>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</si>
  <si>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</si>
  <si>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</si>
  <si>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</si>
  <si>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</si>
  <si>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</si>
  <si>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</si>
  <si>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</si>
  <si>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</si>
  <si>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</si>
  <si>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</si>
  <si>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</si>
  <si>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</si>
  <si>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</si>
  <si>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</si>
  <si>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</si>
  <si>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</si>
  <si>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</si>
  <si>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</si>
  <si>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</si>
  <si>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</si>
  <si>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</si>
  <si>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</si>
  <si>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Champlain Cable Corporation</t>
  </si>
  <si>
    <t>DUNS</t>
  </si>
  <si>
    <t>175 Hercules Drive, Colchester, VT, 05446, USA</t>
  </si>
  <si>
    <t>Jordan Mayer</t>
  </si>
  <si>
    <t>jmayer@champcable.com</t>
  </si>
  <si>
    <t>802-654-4280</t>
  </si>
  <si>
    <t>Environmental, Health, and Safety Manager</t>
  </si>
  <si>
    <t>https://www.champcable.com/suppliers/</t>
  </si>
  <si>
    <t/>
  </si>
  <si>
    <t>Cogebi SA</t>
  </si>
  <si>
    <t>Vožická 2104/28, 390 02</t>
  </si>
  <si>
    <t>There are no smelters used in production of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</si>
</sst>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1695846</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743250</xdr:colOff>
      <xdr:row>2</xdr:row>
      <xdr:rowOff>1121864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hampcable.com/suppliers/" TargetMode="External"/><Relationship Id="rId2" Type="http://schemas.openxmlformats.org/officeDocument/2006/relationships/hyperlink" Target="mailto:jmayer@champcable.com" TargetMode="External"/><Relationship Id="rId1" Type="http://schemas.openxmlformats.org/officeDocument/2006/relationships/hyperlink" Target="mailto:jmayer@champcabl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96875" defaultRowHeight="12.45"/>
  <cols>
    <col min="1" max="1" width="143" style="157" customWidth="1"/>
    <col min="2" max="2" width="34.9296875" style="157" customWidth="1"/>
    <col min="3" max="3" width="8.9296875" style="157" customWidth="1"/>
    <col min="4" max="16384" width="8.9296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4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3046875" defaultRowHeight="12.45"/>
  <cols>
    <col min="1" max="1" width="20.46484375" style="58" customWidth="1"/>
    <col min="2" max="2" width="57.06640625" style="58" customWidth="1"/>
    <col min="3" max="16384" width="8.73046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45"/>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B2E1F61C-8719-4560-81BA-939F9147B370}"/>
    </customSheetView>
    <customSheetView guid="{4BDF1A28-30D5-449D-B20E-D6C97EF9FAE1}" showAutoFilter="1">
      <selection activeCell="C1" sqref="C1:D65536"/>
      <pageMargins left="0" right="0" top="0" bottom="0" header="0" footer="0"/>
      <pageSetup orientation="portrait"/>
      <autoFilter ref="B1:C1" xr:uid="{B54C82E3-C134-4262-8767-4E92F039698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45"/>
  <cols>
    <col min="1" max="1" width="0.9296875" customWidth="1"/>
    <col min="2" max="2" width="10.06640625" customWidth="1"/>
    <col min="3" max="3" width="11.46484375" customWidth="1"/>
    <col min="4" max="4" width="17.06640625" style="149" customWidth="1"/>
    <col min="5" max="5" width="42.265625" customWidth="1"/>
    <col min="6" max="6" width="53.265625" customWidth="1"/>
    <col min="7" max="7" width="0.9296875" customWidth="1"/>
  </cols>
  <sheetData>
    <row r="1" spans="1:7" ht="12.9"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5.75">
      <c r="A13" s="309"/>
      <c r="B13" s="308">
        <v>1</v>
      </c>
      <c r="C13" s="227" t="s">
        <v>12</v>
      </c>
      <c r="D13" s="228">
        <v>44489</v>
      </c>
      <c r="E13" s="227" t="s">
        <v>12728</v>
      </c>
      <c r="F13" s="229" t="s">
        <v>12760</v>
      </c>
      <c r="G13" s="25"/>
    </row>
    <row r="14" spans="1:7" ht="55.75">
      <c r="A14" s="309"/>
      <c r="B14" s="226">
        <v>1.01</v>
      </c>
      <c r="C14" s="227" t="s">
        <v>12</v>
      </c>
      <c r="D14" s="228">
        <v>44523</v>
      </c>
      <c r="E14" s="227" t="s">
        <v>12729</v>
      </c>
      <c r="F14" s="229" t="s">
        <v>12760</v>
      </c>
      <c r="G14" s="25"/>
    </row>
    <row r="15" spans="1:7" ht="55.75">
      <c r="A15" s="309"/>
      <c r="B15" s="226">
        <v>1.02</v>
      </c>
      <c r="C15" s="227" t="s">
        <v>12</v>
      </c>
      <c r="D15" s="228">
        <v>44553</v>
      </c>
      <c r="E15" s="227" t="s">
        <v>12730</v>
      </c>
      <c r="F15" s="229" t="s">
        <v>12760</v>
      </c>
      <c r="G15" s="25"/>
    </row>
    <row r="16" spans="1:7" ht="89.15">
      <c r="A16" s="309"/>
      <c r="B16" s="226">
        <v>1.1000000000000001</v>
      </c>
      <c r="C16" s="227" t="s">
        <v>12</v>
      </c>
      <c r="D16" s="228">
        <v>44848</v>
      </c>
      <c r="E16" s="227" t="s">
        <v>12754</v>
      </c>
      <c r="F16" s="229" t="s">
        <v>12761</v>
      </c>
      <c r="G16" s="25"/>
    </row>
    <row r="17" spans="1:7" ht="55.75">
      <c r="A17" s="309"/>
      <c r="B17" s="226">
        <v>1.1100000000000001</v>
      </c>
      <c r="C17" s="227" t="s">
        <v>12</v>
      </c>
      <c r="D17" s="228">
        <v>44869</v>
      </c>
      <c r="E17" s="227" t="s">
        <v>12755</v>
      </c>
      <c r="F17" s="229" t="s">
        <v>12761</v>
      </c>
      <c r="G17" s="25"/>
    </row>
    <row r="18" spans="1:7" ht="55.75">
      <c r="A18" s="309"/>
      <c r="B18" s="226">
        <v>1.2</v>
      </c>
      <c r="C18" s="227" t="s">
        <v>12</v>
      </c>
      <c r="D18" s="228">
        <v>45058</v>
      </c>
      <c r="E18" s="227" t="s">
        <v>12815</v>
      </c>
      <c r="F18" s="229" t="s">
        <v>12762</v>
      </c>
      <c r="G18" s="25"/>
    </row>
    <row r="19" spans="1:7" ht="12.9" thickBot="1">
      <c r="A19" s="310"/>
      <c r="B19" s="311" t="str">
        <f ca="1">OFFSET(L!$C$1,MATCH("General"&amp;"Cpy",L!$A:$A,0)-1,SL,,)</f>
        <v>© 2023 Responsible Minerals Initiative. All rights reserved.</v>
      </c>
      <c r="C19" s="311"/>
      <c r="D19" s="311"/>
      <c r="E19" s="311"/>
      <c r="F19" s="311"/>
      <c r="G19" s="26"/>
    </row>
    <row r="20" spans="1:7" ht="12.9"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96875" defaultRowHeight="12.45"/>
  <cols>
    <col min="1" max="1" width="1.73046875" style="157" customWidth="1"/>
    <col min="2" max="2" width="35.46484375" style="157" customWidth="1"/>
    <col min="3" max="3" width="105.46484375" style="157" customWidth="1"/>
    <col min="4" max="5" width="1.73046875" style="157" customWidth="1"/>
    <col min="6" max="6" width="52" style="157" customWidth="1"/>
    <col min="7" max="7" width="4.9296875" style="157" customWidth="1"/>
    <col min="8" max="16384" width="8.92968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2.9" thickBot="1">
      <c r="A23" s="181"/>
      <c r="B23" s="182"/>
      <c r="C23" s="182"/>
      <c r="D23" s="320"/>
    </row>
    <row r="24" spans="1:5" ht="12.9"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55" workbookViewId="0">
      <selection activeCell="D14" sqref="D14:J21"/>
    </sheetView>
  </sheetViews>
  <sheetFormatPr defaultColWidth="8.9296875" defaultRowHeight="12.45"/>
  <cols>
    <col min="1" max="1" width="1.9296875" customWidth="1"/>
    <col min="2" max="2" width="84.265625" customWidth="1"/>
    <col min="3" max="3" width="1.73046875" customWidth="1"/>
    <col min="4" max="5" width="16.73046875" customWidth="1"/>
    <col min="6" max="6" width="1.73046875" customWidth="1"/>
    <col min="7" max="9" width="16.73046875" customWidth="1"/>
    <col min="10" max="10" width="17.9296875" customWidth="1"/>
    <col min="11" max="11" width="3" customWidth="1"/>
    <col min="12" max="12" width="3.73046875" hidden="1" customWidth="1"/>
    <col min="13" max="15" width="4.9296875" hidden="1" customWidth="1"/>
    <col min="16" max="23" width="9.06640625" hidden="1" customWidth="1"/>
    <col min="24" max="24" width="27.73046875" hidden="1" customWidth="1"/>
    <col min="25" max="25" width="8.9296875" hidden="1" customWidth="1"/>
    <col min="26" max="32" width="8.9296875" customWidth="1"/>
  </cols>
  <sheetData>
    <row r="1" spans="1:34" ht="15.4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6">
        <v>2338549</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75">
      <c r="A18" s="32"/>
      <c r="B18" s="34" t="str">
        <f ca="1">OFFSET(L!$C$1,MATCH("Declaration"&amp;ADDRESS(ROW(),COLUMN(),4),L!$A:$A,0)-1,SL,,)</f>
        <v>Authorizer (*):</v>
      </c>
      <c r="C18" s="68"/>
      <c r="D18" s="346" t="s">
        <v>12822</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7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75">
      <c r="A20" s="32"/>
      <c r="B20" s="34" t="str">
        <f ca="1">OFFSET(L!$C$1,MATCH("Declaration"&amp;ADDRESS(ROW(),COLUMN(),4),L!$A:$A,0)-1,SL,,)</f>
        <v>Email - Authorizer (*):</v>
      </c>
      <c r="C20" s="68"/>
      <c r="D20" s="385" t="s">
        <v>12823</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6" t="s">
        <v>12824</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600000000000001">
      <c r="A22" s="32"/>
      <c r="B22" s="34" t="str">
        <f ca="1">OFFSET(L!$C$1,MATCH("Declaration"&amp;ADDRESS(ROW(),COLUMN(),4),L!$A:$A,0)-1,SL,,)</f>
        <v>Effective Date (*):</v>
      </c>
      <c r="C22" s="69"/>
      <c r="D22" s="355">
        <v>45209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600000000000001">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7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75">
      <c r="A27" s="35"/>
      <c r="B27" s="34" t="str">
        <f ca="1">OFFSET(L!$C$1,MATCH("Declaration"&amp;ADDRESS(ROW(),COLUMN(),4),L!$A:$A,0)-1,SL,,)&amp;P27</f>
        <v>Mica(*)</v>
      </c>
      <c r="C27" s="29"/>
      <c r="D27" s="321" t="s">
        <v>26</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7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7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600000000000001">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7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75">
      <c r="A33" s="35"/>
      <c r="B33" s="34" t="str">
        <f ca="1">OFFSET(L!$C$1,MATCH("Declaration"&amp;ADDRESS(ROW(),COLUMN(),4),L!$A:$A,0)-1,SL,,)&amp;P33</f>
        <v>Mica(*)</v>
      </c>
      <c r="C33" s="29"/>
      <c r="D33" s="321" t="s">
        <v>26</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7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7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600000000000001">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7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75">
      <c r="A39" s="35"/>
      <c r="B39" s="34" t="str">
        <f ca="1">OFFSET(L!$C$1,MATCH("Declaration"&amp;ADDRESS(ROW(),COLUMN(),4),L!$A:$A,0)-1,SL,,)&amp;P39</f>
        <v>Mica(*)</v>
      </c>
      <c r="C39" s="7"/>
      <c r="D39" s="321" t="s">
        <v>23</v>
      </c>
      <c r="E39" s="322"/>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7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7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600000000000001">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7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7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7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7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600000000000001">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7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75">
      <c r="A51" s="35"/>
      <c r="B51" s="34" t="str">
        <f ca="1">B39</f>
        <v>Mica(*)</v>
      </c>
      <c r="C51" s="29"/>
      <c r="D51" s="383">
        <v>1</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7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7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9">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7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75">
      <c r="A57" s="35"/>
      <c r="B57" s="34" t="str">
        <f ca="1">B39</f>
        <v>Mica(*)</v>
      </c>
      <c r="C57" s="7"/>
      <c r="D57" s="321" t="s">
        <v>26</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7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7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9">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7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75">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7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7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12826</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1" t="s">
        <v>23</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4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4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0D3AE703-B52E-4762-9E12-68A283B01FC9}"/>
    <hyperlink ref="D20" r:id="rId2" xr:uid="{338851B3-B87C-4151-9B36-3A28BE98443E}"/>
    <hyperlink ref="G71" r:id="rId3" xr:uid="{394813A8-AA6C-42CE-A796-F57FB70BA04F}"/>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10" sqref="D10"/>
    </sheetView>
  </sheetViews>
  <sheetFormatPr defaultColWidth="8.9296875" defaultRowHeight="12.45"/>
  <cols>
    <col min="1" max="1" width="13.73046875" style="171" customWidth="1"/>
    <col min="2" max="2" width="13.265625" style="97" customWidth="1"/>
    <col min="3" max="3" width="40.46484375" style="97" customWidth="1"/>
    <col min="4" max="4" width="30.73046875" style="97" customWidth="1"/>
    <col min="5" max="5" width="20.9296875" style="97" customWidth="1"/>
    <col min="6" max="7" width="13.9296875" style="97" customWidth="1"/>
    <col min="8" max="8" width="25.06640625" style="97" customWidth="1"/>
    <col min="9" max="9" width="24.06640625" style="97" customWidth="1"/>
    <col min="10" max="10" width="18.265625" style="97" customWidth="1"/>
    <col min="11" max="11" width="27.265625" style="97" customWidth="1"/>
    <col min="12" max="12" width="20.73046875" style="97" customWidth="1"/>
    <col min="13" max="13" width="35.06640625" style="97" customWidth="1"/>
    <col min="14" max="14" width="42.06640625" style="97" customWidth="1"/>
    <col min="15" max="15" width="32.06640625" style="97" customWidth="1"/>
    <col min="16" max="16" width="22.9296875" style="97" customWidth="1"/>
    <col min="17" max="17" width="43.46484375" style="97" customWidth="1"/>
    <col min="18" max="18" width="35.9296875" style="97" hidden="1" customWidth="1"/>
    <col min="19" max="20" width="17.9296875" style="97" hidden="1" customWidth="1"/>
    <col min="21" max="21" width="8.9296875" style="97" hidden="1" customWidth="1"/>
    <col min="22" max="22" width="6.06640625" style="97" hidden="1" customWidth="1"/>
    <col min="23" max="23" width="8.73046875" style="97" hidden="1" customWidth="1"/>
    <col min="24" max="24" width="8.9296875" style="97" hidden="1" customWidth="1"/>
    <col min="25" max="27" width="4.265625" style="97" hidden="1" customWidth="1"/>
    <col min="28" max="28" width="7.9296875" style="97" hidden="1" customWidth="1"/>
    <col min="29" max="33" width="4.265625" style="97" hidden="1" customWidth="1"/>
    <col min="34" max="34" width="14.46484375" style="97" hidden="1" customWidth="1"/>
    <col min="35" max="39" width="8.9296875" style="97" customWidth="1"/>
    <col min="40" max="16384" width="8.9296875" style="97"/>
  </cols>
  <sheetData>
    <row r="1" spans="1:34" s="17" customFormat="1" ht="12.9"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19.75">
      <c r="A5" s="200"/>
      <c r="B5" s="150" t="s">
        <v>45</v>
      </c>
      <c r="C5" s="153" t="s">
        <v>12827</v>
      </c>
      <c r="D5" s="150" t="s">
        <v>12828</v>
      </c>
      <c r="E5" s="150" t="s">
        <v>1918</v>
      </c>
      <c r="F5" s="150" t="s">
        <v>12827</v>
      </c>
      <c r="G5" s="150" t="s">
        <v>12827</v>
      </c>
      <c r="H5" s="208" t="s">
        <v>12829</v>
      </c>
      <c r="I5" s="209" t="s">
        <v>10803</v>
      </c>
      <c r="J5" s="209" t="s">
        <v>12827</v>
      </c>
      <c r="K5" s="151"/>
      <c r="L5" s="151"/>
      <c r="M5" s="151"/>
      <c r="N5" s="151"/>
      <c r="O5" s="151"/>
      <c r="P5" s="211"/>
      <c r="Q5" s="152" t="s">
        <v>12830</v>
      </c>
      <c r="R5" s="150" t="str">
        <f ca="1">IF(ISERROR($V5),"",OFFSET('Smelter Look-up'!$C$4,$V5-4,0)&amp;"")</f>
        <v/>
      </c>
      <c r="S5" s="156" t="str">
        <f t="shared" ref="S5:S63" ca="1" si="0">IF(B5="","",IF(ISERROR(MATCH($E5,CL,0)),"Unknown",INDIRECT("'C'!$A$"&amp;MATCH($E5,CL,0)+1)))</f>
        <v>CZ</v>
      </c>
      <c r="T5" s="156" t="str">
        <f ca="1">IF(B5="","",IF(ISERROR(MATCH($J5,SorP!$B$1:$B$5661,0)),"",INDIRECT("'SorP'!$A$"&amp;MATCH($J5,SorP!$B$1:$B$5661,0))))</f>
        <v/>
      </c>
      <c r="U5" s="169"/>
      <c r="V5" s="170" t="e">
        <f>IF(C5="",NA(),MATCH($B5&amp;$C5,'Smelter Look-up'!$J:$J,0))</f>
        <v>#N/A</v>
      </c>
      <c r="X5" s="171">
        <f t="shared" ref="X5:X62" si="1">IF(AND(C5="Smelter not listed",OR(LEN(D5)=0,LEN(E5)=0)),1,0)</f>
        <v>0</v>
      </c>
      <c r="AB5" s="171" t="str">
        <f t="shared" ref="AB5:AB62" si="2">B5&amp;C5</f>
        <v>Mica</v>
      </c>
    </row>
    <row r="6" spans="1:34" s="171" customFormat="1" ht="19.7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19.7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19.7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19.7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19.7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19.7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19.7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19.7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19.7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19.7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19.7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19.7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19.7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19.7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19.7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19.7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19.7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19.7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19.7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19.7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19.7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19.7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19.7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19.7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19.7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19.7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19.7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19.7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19.7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19.7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19.7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19.7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19.7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19.7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19.7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19.7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19.7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19.7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19.7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19.7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19.7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19.7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19.7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19.7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19.7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19.7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19.7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19.7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19.7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19.7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19.7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19.7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19.7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19.7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19.7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19.7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19.7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19.7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19.7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19.7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19.7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19.7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19.7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19.7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19.7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19.7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19.7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19.7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19.7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19.7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19.7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19.7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19.7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19.7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19.7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19.7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19.7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19.7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19.7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19.7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19.7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19.7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19.7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19.7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19.7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19.7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19.7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19.7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19.7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19.7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19.7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19.7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19.7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19.7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19.7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19.7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19.7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19.7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19.7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19.7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19.7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19.7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19.7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19.7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19.7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19.7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19.7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19.7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19.7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19.7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19.7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19.7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19.7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19.7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19.7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19.7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19.7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19.7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19.7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19.7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19.7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19.7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19.7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19.7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19.7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19.7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19.7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19.7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19.7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19.7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19.7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19.7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19.7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19.7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19.7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19.7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19.7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19.7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19.7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19.7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19.7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19.7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19.7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19.7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19.7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19.7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19.7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19.7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19.7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19.7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19.7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19.7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19.7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19.7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19.7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19.7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19.7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19.7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19.7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19.7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19.7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19.7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19.7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19.7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19.7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19.7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19.7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19.7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19.7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19.7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19.7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19.7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19.7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19.7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19.7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19.7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19.7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19.7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19.7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19.7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19.7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19.7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19.7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19.7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19.7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19.7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19.7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19.7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19.7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19.7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19.7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19.7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19.7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19.7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19.7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19.7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19.7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19.7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19.7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19.7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19.7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19.7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19.7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19.7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19.7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19.7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19.7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19.7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19.7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19.7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19.7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19.7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19.7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19.7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19.7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19.7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19.7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19.7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19.7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19.7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19.7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19.7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19.7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19.7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19.7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19.7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19.7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19.7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19.7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19.7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19.7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19.7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19.7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19.7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19.7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19.7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19.7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19.7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19.7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19.7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19.7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19.7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19.7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19.7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19.7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19.7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19.7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19.7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19.7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19.7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19.7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19.7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19.7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19.7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19.7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19.7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19.7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19.7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19.7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19.7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19.7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19.7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19.7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19.7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19.7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19.7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19.7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19.7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19.7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19.7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19.7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19.7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19.7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19.7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19.7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19.7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19.7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19.7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19.7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19.7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19.7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19.7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19.7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19.7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19.7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19.7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19.7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19.7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19.7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19.7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19.7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19.7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19.7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19.7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19.7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19.7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19.7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19.7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19.7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19.7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19.7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19.7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19.7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19.7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19.7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19.7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19.7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19.7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19.7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19.7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19.7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19.7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19.7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19.7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19.7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19.7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19.7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19.7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19.7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19.7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19.7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19.7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19.7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19.7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19.7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19.7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19.7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19.7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19.7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19.7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19.7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19.7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19.7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19.7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19.7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19.7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19.7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19.7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19.7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19.7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19.7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19.7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19.7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19.7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19.7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19.7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19.7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19.7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19.7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19.7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19.7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19.7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19.7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19.7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19.7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19.7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19.7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19.7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19.7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19.7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19.7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19.7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19.7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19.7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19.7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19.7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19.7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19.7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19.7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19.7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19.7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19.7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19.7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19.7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19.7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19.7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19.7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19.7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19.7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19.7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19.7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19.7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19.7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19.7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19.7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19.7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19.7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19.7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19.7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19.7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19.7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19.7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19.7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19.7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19.7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19.7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19.7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19.7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19.7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19.7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19.7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19.7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19.7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19.7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19.7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19.7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19.7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19.7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19.7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19.7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19.7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19.7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19.7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19.7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19.7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19.7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19.7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19.7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19.7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19.7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19.7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19.7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19.7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19.7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19.7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19.7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19.7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19.7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19.7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19.7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19.7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19.7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19.7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19.7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19.7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19.7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19.7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19.7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19.7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19.7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19.7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19.7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19.7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19.7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19.7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19.7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19.7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19.7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19.7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19.7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19.7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19.7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19.7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19.7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19.7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19.7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19.7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19.7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19.7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19.7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19.7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19.7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19.7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19.7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19.7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19.7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19.7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19.7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19.7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19.7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19.7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19.7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19.7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19.7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19.7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19.7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19.7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19.7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19.7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19.7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19.7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19.7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19.7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19.7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19.7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19.7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19.7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19.7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19.7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19.7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19.7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19.7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19.7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19.7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19.7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19.7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19.7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19.7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19.7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19.7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19.7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19.7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19.7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19.7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19.7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19.7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19.7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19.7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19.7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19.7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19.7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19.7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19.7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19.7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19.7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19.7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19.7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19.7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19.7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19.7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19.7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19.7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19.7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19.7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19.7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19.7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19.7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19.7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19.7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19.7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19.7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19.7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19.7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19.7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19.7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19.7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19.7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19.7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19.7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19.7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19.7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19.7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19.7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19.7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19.7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19.7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19.7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19.7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19.7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19.7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19.7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19.7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19.7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19.7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19.7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19.7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19.7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19.7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19.7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19.7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19.7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19.7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19.7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19.7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19.7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19.7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19.7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19.7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19.7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19.7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19.7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19.7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19.7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19.7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19.7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19.7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19.7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19.7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19.7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19.7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19.7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19.7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19.7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19.7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19.7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19.7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19.7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19.7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19.7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19.7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19.7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19.7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19.7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19.7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19.7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19.7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19.7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19.7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19.7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19.7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19.7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19.7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19.7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19.7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19.7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19.7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19.7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19.7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19.7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19.7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19.7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19.7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19.7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19.7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19.7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19.7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19.7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19.7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19.7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19.7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19.7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19.7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19.7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19.7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19.7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19.7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19.7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19.7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19.7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19.7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19.7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19.7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19.7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19.7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19.7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19.7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19.7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19.7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19.7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19.7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19.7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19.7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19.7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19.7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19.7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19.7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19.7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19.7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19.7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19.7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19.7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19.7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19.7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19.7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19.7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19.7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19.7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19.7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19.7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19.7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19.7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19.7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19.7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19.7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19.7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19.7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19.7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19.7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19.7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19.7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19.7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19.7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19.7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19.7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19.7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19.7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19.7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19.7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19.7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19.7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19.7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19.7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19.7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19.7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19.7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19.7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19.7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19.7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19.7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19.7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19.7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19.7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19.7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19.7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19.7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19.7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19.7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19.7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19.7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19.7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19.7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19.7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19.7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19.7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19.7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19.7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19.7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19.7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19.7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19.7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19.7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19.7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19.7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19.7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19.7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19.7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19.7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19.7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19.7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19.7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19.7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19.7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19.7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19.7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19.7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19.7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19.7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19.7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19.7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19.7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19.7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19.7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19.7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19.7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19.7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19.7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19.7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19.7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19.7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19.7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19.7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19.7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19.7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19.7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19.7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19.7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19.7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19.7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19.7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19.7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19.7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19.7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19.7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19.7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19.7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19.7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19.7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19.7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19.7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19.7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19.7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19.7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19.7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19.7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19.7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19.7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19.7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19.7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19.7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19.7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19.7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19.7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19.7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19.7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19.7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19.7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19.7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19.7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19.7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19.7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19.7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19.7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19.7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19.7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19.7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19.7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19.7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19.7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19.7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19.7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19.7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19.7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19.7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19.7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19.7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19.7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19.7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19.7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19.7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19.7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19.7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19.7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19.7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19.7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19.7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19.7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19.7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19.7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19.7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19.7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19.7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19.7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19.7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19.7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19.7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19.7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19.7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19.7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19.7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19.7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19.7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19.7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19.7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19.7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19.7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19.7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19.7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19.7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19.7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19.7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19.7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19.7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19.7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19.7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19.7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19.7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19.7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19.7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19.7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19.7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19.7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19.7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19.7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19.7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19.7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19.7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19.7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19.7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19.7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19.7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19.7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19.7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19.7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19.7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19.7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19.7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19.7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19.7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19.7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19.7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19.7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19.7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19.7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19.7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19.7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19.7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19.7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19.7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19.7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19.7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19.7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19.7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19.7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19.7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19.7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19.7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19.7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19.7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19.7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19.7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19.7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19.7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19.7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19.7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19.7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19.7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19.7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19.7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19.7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19.7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19.7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19.7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19.7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19.7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19.7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19.7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19.7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19.7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19.7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19.7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19.7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19.7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19.7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19.7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19.7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19.7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19.7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19.7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19.7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19.7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19.7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19.7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19.7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19.7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19.7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19.7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19.7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19.7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19.7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19.7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19.7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19.7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19.7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19.7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19.7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19.7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19.7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19.7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19.7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19.7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19.7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19.7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19.7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19.7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19.7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19.7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19.7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19.7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19.7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19.7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19.7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19.7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19.7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19.7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19.7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19.7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19.7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19.7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19.7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19.7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19.7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19.7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19.7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19.7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19.7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19.7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19.7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19.7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19.7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19.7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19.7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19.7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19.7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19.7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19.7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19.7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19.7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19.7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19.7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19.7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19.7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19.7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19.7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19.7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19.7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19.7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19.7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19.7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19.7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19.7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19.7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19.7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19.7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19.7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19.7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19.7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19.7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19.7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19.7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19.7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19.7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19.7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19.7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19.7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19.7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19.7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19.7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19.7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19.7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19.7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19.7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19.7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19.7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19.7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19.7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19.7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19.7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19.7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19.7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19.7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19.7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19.7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19.7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19.7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19.7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19.7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19.7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19.7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19.7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19.7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19.7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19.7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19.7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19.7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19.7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19.7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19.7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19.7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19.7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19.7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19.7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19.7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19.7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19.7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19.7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19.7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19.7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19.7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19.7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19.7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19.7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19.7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19.7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19.7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19.7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19.7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19.7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19.7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19.7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19.7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19.7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19.7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19.7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19.7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19.7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19.7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19.7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19.7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19.7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19.7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19.7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19.7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19.7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19.7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19.7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19.7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19.7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19.7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19.7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19.7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19.7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19.7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19.7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19.7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19.7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19.7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19.7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19.7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19.7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19.7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19.7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19.7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19.7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19.7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19.7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19.7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19.7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19.7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19.7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19.7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19.7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19.7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19.7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19.7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19.7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19.7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19.7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19.7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19.7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19.7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19.7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19.7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19.7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19.7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19.7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19.7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19.7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19.7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19.7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19.7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19.7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19.7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19.7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19.7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19.7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19.7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19.7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19.7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19.7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19.7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19.7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19.7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19.7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19.7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19.7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19.7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19.7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19.7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19.7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19.7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19.7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19.7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19.7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19.7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19.7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19.7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19.7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19.7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19.7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19.7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19.7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19.7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19.7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19.7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19.7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19.7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19.7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19.7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19.7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19.7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19.7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19.7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19.7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19.7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19.7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19.7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19.7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19.7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19.7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19.7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19.7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19.7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19.7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19.7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19.7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19.7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19.7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19.7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19.7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19.7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19.7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19.7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19.7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19.7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19.7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19.7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19.7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19.7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19.7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19.7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19.7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19.7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19.7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19.7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19.7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19.7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19.7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19.7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19.7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19.7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19.7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19.7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19.7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19.7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19.7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19.7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19.7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19.7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19.7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19.7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19.7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19.7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19.7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19.7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19.7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19.7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19.7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19.7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19.7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19.7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19.7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19.7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19.7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19.7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19.7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19.7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19.7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19.7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19.7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19.7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19.7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19.7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19.7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19.7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19.7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19.7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19.7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19.7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19.7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19.7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19.7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19.7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19.7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19.7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19.7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19.7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19.7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19.7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19.7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19.7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19.7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19.7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19.7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19.7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19.7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19.7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19.7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19.7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19.7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19.7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19.7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19.7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19.7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19.7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19.7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19.7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19.7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19.7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19.7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19.7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19.7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19.7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19.7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19.7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19.7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19.7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19.7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19.7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19.7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19.7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19.7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19.7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19.7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19.7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19.7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19.7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19.7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19.7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19.7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19.7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19.7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19.7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19.7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19.7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19.7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19.7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19.7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19.7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19.7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19.7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19.7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19.7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19.7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19.7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19.7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19.7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19.7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19.7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19.7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19.7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19.7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19.7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19.7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19.7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19.7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19.7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19.7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19.7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19.7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19.7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19.7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19.7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19.7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19.7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19.7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19.7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19.7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19.7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19.7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19.7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19.7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19.7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19.7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19.7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19.7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19.7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19.7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19.7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19.7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19.7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19.7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19.7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19.7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19.7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19.7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19.7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19.7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19.7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19.7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19.7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19.7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19.7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19.7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19.7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19.7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19.7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19.7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19.7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19.7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19.7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19.7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19.7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19.7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19.7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19.7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19.7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19.7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19.7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19.7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19.7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19.7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19.7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19.7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19.7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19.7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19.7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19.7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19.7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19.7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19.7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19.7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19.7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19.7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19.7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19.7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19.7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19.7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19.7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19.7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19.7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19.7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19.7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19.7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19.7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19.7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19.7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19.7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19.7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19.7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19.7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19.7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19.7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19.7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19.7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19.7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19.7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19.7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19.7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19.7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19.7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19.7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19.7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19.7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19.7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19.7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19.7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19.7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19.7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19.7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19.7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19.7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19.7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19.7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19.7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19.7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19.7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19.7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19.7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19.7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19.7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19.7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19.7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19.7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19.7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19.7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19.7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19.7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19.7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19.7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19.7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19.7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19.7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19.7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19.7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19.7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19.7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19.7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19.7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19.7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19.7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19.7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19.7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19.7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19.7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19.7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19.7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19.7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19.7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19.7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19.7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19.7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19.7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19.7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19.7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19.7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19.7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19.7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19.7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19.7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19.7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19.7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19.7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19.7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19.7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19.7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19.7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19.7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19.7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19.7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19.7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19.7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19.7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19.7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19.7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19.7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19.7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19.7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19.7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19.7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19.7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19.7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19.7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19.7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19.7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19.7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19.7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19.7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19.7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19.7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19.7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19.7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19.7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19.7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19.7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19.7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19.7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19.7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19.7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19.7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19.7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19.7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19.7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19.7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19.7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19.7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19.7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19.7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19.7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19.7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19.7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19.7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19.7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19.7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19.7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19.7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19.7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19.7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19.7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19.7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19.7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19.7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19.7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19.7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19.7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19.7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19.7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19.7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19.7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19.7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19.7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19.7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19.7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19.7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19.7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19.7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19.7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19.7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19.7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19.7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19.7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19.7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19.7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19.7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19.7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19.7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19.7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19.7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19.7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19.7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19.7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19.7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19.7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19.7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19.7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19.7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19.7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19.7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19.7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19.7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19.7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19.7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19.7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19.7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19.7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19.7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19.7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19.7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19.7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19.7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19.7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19.7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19.7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19.7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19.7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19.7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19.7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19.7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19.7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19.7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19.7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19.7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19.7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19.7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19.7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19.7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19.7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19.7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19.7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19.7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19.7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19.7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19.7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19.7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19.7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19.7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19.7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19.7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19.7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19.7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19.7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19.7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19.7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19.7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19.7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19.7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19.7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19.7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19.7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19.7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19.7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19.7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19.7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19.7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19.7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19.7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19.7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19.7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19.7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19.7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19.7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19.7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19.7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19.7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19.7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19.7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19.7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19.7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19.7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19.7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19.7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19.7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19.7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19.7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19.7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19.7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19.7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19.7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19.7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19.7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19.7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19.7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19.7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19.7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19.7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19.7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19.7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19.7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19.7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19.7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19.7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19.7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19.7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19.7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19.7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19.7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19.7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19.7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19.7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19.7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19.7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19.7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19.7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19.7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19.7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19.7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19.7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19.7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19.7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19.7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19.7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19.7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19.7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19.7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19.7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19.7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19.7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19.7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19.7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19.7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19.7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19.7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19.7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19.7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19.7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19.7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19.7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19.7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19.7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19.7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19.7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19.7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19.7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19.7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19.7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19.7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19.7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19.7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19.7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19.7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19.7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19.7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19.7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19.7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19.7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19.7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19.7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19.7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19.7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19.7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19.7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19.7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19.7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19.7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19.7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19.7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19.7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19.7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19.7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19.7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19.7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19.7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19.7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19.7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19.7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19.7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19.7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19.7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19.7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19.7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19.7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19.7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19.7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19.7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19.7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19.7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19.7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19.7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19.7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19.7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19.7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19.7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19.7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19.7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19.7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19.7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19.7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19.7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19.7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19.7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19.7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19.7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19.7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19.7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19.7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19.7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19.7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19.7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19.7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19.7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19.7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19.7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19.7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19.7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19.7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19.7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19.7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19.7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19.7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19.7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19.7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19.7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19.7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19.7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19.7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19.7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19.7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19.7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19.7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19.7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19.7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19.7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19.7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19.7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19.7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19.7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19.7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19.7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19.7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19.7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19.7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19.7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19.7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19.7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19.7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19.7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19.7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19.7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19.7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19.7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19.7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19.7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19.7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19.7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19.7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19.7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19.7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19.7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19.7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19.7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19.7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19.7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19.7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19.7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19.7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19.7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19.7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19.7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19.7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19.7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19.7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19.7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19.7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19.7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19.7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19.7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19.7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19.7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19.7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19.7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19.7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19.7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19.7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19.7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19.7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19.7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19.7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19.7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19.7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19.7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19.7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19.7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19.7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19.7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19.7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19.7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19.7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19.7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19.7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19.7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19.7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19.7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19.7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19.7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19.7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19.7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19.7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19.7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19.7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19.7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19.7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19.7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19.7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19.7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19.7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19.7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19.7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19.7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19.7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19.7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19.7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19.7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19.7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19.7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19.7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19.7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19.7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19.7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19.7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19.7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19.7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19.7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19.7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19.7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19.7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19.7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19.7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19.7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19.7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19.7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19.7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19.7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19.7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19.7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19.7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19.7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19.7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19.7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19.7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19.7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19.7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19.7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19.7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19.7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19.7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19.7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19.7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19.7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19.7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19.7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19.7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19.7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19.7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19.7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19.7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19.7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19.7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19.7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19.7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19.7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19.7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19.7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19.7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19.7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19.7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19.7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19.7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19.7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19.7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19.7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19.7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19.7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19.7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19.7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19.7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19.7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19.7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19.7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19.7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19.7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19.7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19.7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19.7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19.7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19.7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19.7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19.7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19.7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19.7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19.7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19.7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19.7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19.7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19.7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19.7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19.7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19.7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19.7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19.7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19.7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19.7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19.7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19.7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19.7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19.7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19.7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19.7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19.7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19.7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19.7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19.7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19.7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19.7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19.7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19.7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19.7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19.7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19.7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19.7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19.7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19.7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19.7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19.7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19.7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19.7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19.7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19.7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19.7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19.7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19.7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19.7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19.7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19.7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19.7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19.7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19.7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19.7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19.7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19.7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19.7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19.7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19.7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19.7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19.7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19.7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19.7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19.7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19.7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19.7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19.7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19.7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19.7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19.7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19.7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19.7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19.7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19.7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19.7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19.7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19.7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19.7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19.7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19.7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19.7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19.7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19.7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19.7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19.7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19.7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19.7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19.7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19.7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19.7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19.7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19.7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19.7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19.7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19.7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19.7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19.7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19.7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19.7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19.7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19.7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19.7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19.7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19.7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19.7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19.7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19.7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19.7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19.7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19.7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19.7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19.7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19.7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19.7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19.7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19.7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19.7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19.7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19.7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19.7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19.7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19.7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19.7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19.7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19.7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19.7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19.7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19.7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19.7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19.7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19.7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19.7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19.7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19.7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19.7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19.7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19.7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19.7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19.7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19.7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19.7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19.7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19.7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19.7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19.7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19.7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19.7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19.7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19.7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19.7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19.7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19.7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19.7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19.7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19.7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19.7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19.7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19.7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19.7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19.7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19.7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19.7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19.7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19.7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19.7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19.7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19.7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19.7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19.7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19.7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19.7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19.7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19.7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19.7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19.7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19.7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19.7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19.7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19.7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19.7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19.7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19.7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19.7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19.7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19.7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19.7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19.7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19.7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19.7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19.7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19.7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19.7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19.7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19.7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19.7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19.7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19.7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19.7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19.7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19.7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19.7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19.7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19.7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19.7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19.7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19.7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19.7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19.7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19.7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19.7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19.7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19.7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19.7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19.7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19.7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19.7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19.7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19.7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19.7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19.7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19.7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19.7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19.7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19.7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19.7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19.7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19.7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19.7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19.7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19.7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19.7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19.7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19.7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19.7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19.7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19.7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19.7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19.7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19.7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19.7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19.7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19.7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19.7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19.7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19.7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19.7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19.7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19.7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19.7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19.7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19.7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19.7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19.7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19.7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19.7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19.7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19.7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19.7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19.7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19.7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19.7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19.7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19.7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19.7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19.7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19.7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19.7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19.7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19.7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19.7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19.7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19.7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19.7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19.7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19.7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19.7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19.7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19.7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19.7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19.7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19.7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19.7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19.7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19.7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19.7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19.7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19.7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19.7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19.7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19.7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19.7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19.7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19.7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19.7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19.7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19.7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19.7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19.7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19.7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19.7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19.7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19.7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19.7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19.7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19.7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19.7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19.7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19.7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19.7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19.7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19.7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19.7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19.7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19.7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19.7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19.7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19.7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19.7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19.7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19.7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19.7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19.7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19.7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19.7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19.7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19.7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19.7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19.7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19.7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19.7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19.7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19.7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19.7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19.7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19.7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19.7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19.7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19.7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19.7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19.7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19.7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19.7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19.7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19.7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19.7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19.7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19.7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19.7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19.7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19.7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19.7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19.7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19.7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19.7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19.7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19.7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19.7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19.7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19.7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19.7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19.7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19.7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19.7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19.7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19.7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19.7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19.7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19.7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19.7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19.7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19.7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19.7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19.7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19.7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19.7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19.7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19.7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19.7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19.7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19.7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19.7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19.7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19.7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19.7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19.7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19.7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19.7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19.7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19.7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19.7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19.7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19.7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19.7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19.7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19.7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19.7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19.7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19.7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19.7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19.7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19.7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19.7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19.7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19.7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19.7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19.7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19.7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19.7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19.7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19.7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19.7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19.7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19.7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19.7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19.7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19.7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19.7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19.7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19.7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19.7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19.7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19.7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19.7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19.7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19.7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19.7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19.7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19.7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19.7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19.7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19.7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19.7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19.7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19.7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19.7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19.7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19.7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19.7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19.7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19.7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19.7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19.7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19.7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19.7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19.7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19.7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19.7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19.7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19.7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19.7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19.7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19.7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19.7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19.7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19.7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19.7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19.7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19.7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19.7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19.7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19.7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19.7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19.7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19.7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19.7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19.7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19.7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19.7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19.7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19.7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19.7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19.7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19.7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19.7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19.7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19.7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19.7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19.7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19.7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19.7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19.7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19.7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19.7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19.7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19.7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19.7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19.7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19.7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19.7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19.7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19.7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19.7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19.7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19.7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19.7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19.7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19.7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19.7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19.7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19.7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19.7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19.7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19.7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19.7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19.7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19.7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19.7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19.7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19.7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19.7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19.7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19.7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19.7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19.7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19.7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19.7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19.7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19.7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19.7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19.7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19.7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19.7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19.7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19.7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19.7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19.7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19.7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19.7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19.7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19.7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19.7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19.7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19.7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19.7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19.7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19.7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19.7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19.7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19.7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19.7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19.7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19.7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19.7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19.7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19.7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19.7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19.7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19.7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19.7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19.7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19.7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9.7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149999999999999"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2.9"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96875" defaultRowHeight="12.45"/>
  <cols>
    <col min="1" max="1" width="45.06640625" style="16" customWidth="1"/>
    <col min="2" max="2" width="42.9296875" style="17" customWidth="1"/>
    <col min="3" max="3" width="51.46484375" style="16" customWidth="1"/>
    <col min="4" max="4" width="29.06640625" style="17" customWidth="1"/>
    <col min="5" max="5" width="9" style="16" customWidth="1"/>
    <col min="6" max="6" width="13.46484375" style="16" hidden="1" customWidth="1"/>
    <col min="7" max="7" width="13.265625" style="16" hidden="1" customWidth="1"/>
    <col min="8" max="9" width="9" style="16" hidden="1" customWidth="1"/>
    <col min="10" max="10" width="48.9296875" style="16" hidden="1" customWidth="1"/>
    <col min="11" max="11" width="9" style="16" hidden="1" customWidth="1"/>
    <col min="12" max="13" width="8.9296875" style="16" hidden="1" customWidth="1"/>
    <col min="14" max="14" width="31.265625" style="16" hidden="1" customWidth="1"/>
    <col min="15" max="15" width="8.9296875" style="16" hidden="1" customWidth="1"/>
    <col min="16" max="26" width="8.9296875" style="16" customWidth="1"/>
    <col min="27" max="16384" width="8.9296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f ca="1">IF(H65=0,"0",H65)</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8.15">
      <c r="A4" s="136" t="str">
        <f ca="1">Declaration!B8</f>
        <v>Company Name (*):</v>
      </c>
      <c r="B4" s="80" t="str">
        <f>Declaration!D8</f>
        <v>Champlain Cable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8.15">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8.15">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8.15">
      <c r="A7" s="136" t="str">
        <f ca="1">Declaration!B15</f>
        <v>Contact Name (*):</v>
      </c>
      <c r="B7" s="80" t="str">
        <f>Declaration!D15</f>
        <v>Jordan Mayer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8.15">
      <c r="A8" s="136" t="str">
        <f ca="1">Declaration!B16</f>
        <v>Email – Contact (*):</v>
      </c>
      <c r="B8" s="80" t="str">
        <f>Declaration!D16</f>
        <v>jmayer@champcable.com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8.15">
      <c r="A9" s="136" t="str">
        <f ca="1">Declaration!B17</f>
        <v>Phone – Contact (*):</v>
      </c>
      <c r="B9" s="80" t="str">
        <f>Declaration!D17</f>
        <v>802-654-4280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8.15">
      <c r="A10" s="136" t="str">
        <f ca="1">Declaration!B18</f>
        <v>Authorizer (*):</v>
      </c>
      <c r="B10" s="80" t="str">
        <f>Declaration!D18</f>
        <v>Jordan Mayer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8.15">
      <c r="A11" s="81" t="str">
        <f ca="1">Declaration!B20</f>
        <v>Email - Authorizer (*):</v>
      </c>
      <c r="B11" s="80" t="str">
        <f>Declaration!D20</f>
        <v>jmayer@champcable.com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8.15" hidden="1">
      <c r="A12" s="81" t="str">
        <f ca="1">Declaration!B21</f>
        <v>Phone - Authorizer:</v>
      </c>
      <c r="B12" s="80" t="str">
        <f>Declaration!D21</f>
        <v>802-654-4280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8.15">
      <c r="A13" s="81" t="str">
        <f ca="1">Declaration!B22</f>
        <v>Effective Date (*):</v>
      </c>
      <c r="B13" s="82">
        <f>Declaration!D22</f>
        <v>45209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2.1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8.15">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8.15"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8.15"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299999999999997">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75">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15"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8.15"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2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8.15"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8.15"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299999999999997">
      <c r="A32" s="80" t="str">
        <f ca="1">Declaration!B49</f>
        <v>5) What percentage of relevant suppliers have provided a response to your supply chain survey?(*)</v>
      </c>
      <c r="B32" s="83"/>
      <c r="C32" s="83"/>
      <c r="D32" s="87"/>
      <c r="E32" s="17" t="s">
        <v>15</v>
      </c>
      <c r="F32" s="84"/>
    </row>
    <row r="33" spans="1:10" ht="25.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5.75">
      <c r="A34" s="81" t="str">
        <f ca="1">Declaration!B51</f>
        <v>Mica(*)</v>
      </c>
      <c r="B34" s="80">
        <f>Declaration!D51</f>
        <v>1</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5.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5.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49.75">
      <c r="A37" s="80" t="str">
        <f ca="1">Declaration!B55</f>
        <v>6) Have you identified all of the smelters or processors supplying the cobalt or natural mica to your supply chain?(*)</v>
      </c>
      <c r="B37" s="83"/>
      <c r="C37" s="83"/>
      <c r="D37" s="87"/>
      <c r="E37" s="17" t="s">
        <v>13</v>
      </c>
      <c r="F37" s="84"/>
    </row>
    <row r="38" spans="1:10" ht="50.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6">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0.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2.15">
      <c r="A42" s="80" t="str">
        <f ca="1">Declaration!B61</f>
        <v>7) Has all applicable smelter or processor information received by your company been reported in this declaration?(*)</v>
      </c>
      <c r="B42" s="83"/>
      <c r="C42" s="83"/>
      <c r="D42" s="87"/>
      <c r="E42" s="17" t="s">
        <v>16</v>
      </c>
      <c r="F42" s="84"/>
    </row>
    <row r="43" spans="1:10" ht="38.15">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8.15">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4.9">
      <c r="A47" s="80" t="str">
        <f ca="1">Declaration!B68</f>
        <v>Question</v>
      </c>
      <c r="B47" s="83"/>
      <c r="C47" s="83"/>
      <c r="D47" s="87"/>
      <c r="E47" s="17" t="s">
        <v>19</v>
      </c>
      <c r="F47" s="84"/>
      <c r="G47" s="84"/>
      <c r="H47" s="84"/>
    </row>
    <row r="48" spans="1:10" ht="38.15">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8.15">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8.15">
      <c r="A50" s="80" t="s">
        <v>58</v>
      </c>
      <c r="B50" s="80" t="str">
        <f>Declaration!G71</f>
        <v>https://www.champcable.com/suppliers/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8.15">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8.15">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8.15">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8.15">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8.15">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8.15">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8.15">
      <c r="A61" s="136" t="s">
        <v>61</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4.9">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1</v>
      </c>
    </row>
    <row r="68" spans="8:8" ht="12.9"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96875" defaultRowHeight="12.45"/>
  <cols>
    <col min="1" max="1" width="3.06640625" style="16" customWidth="1"/>
    <col min="2" max="2" width="39.9296875" style="92" customWidth="1"/>
    <col min="3" max="3" width="39.9296875" style="16" customWidth="1"/>
    <col min="4" max="4" width="58.9296875" style="16" customWidth="1"/>
    <col min="5" max="5" width="1.73046875" style="16" customWidth="1"/>
    <col min="6" max="6" width="71.9296875" customWidth="1"/>
    <col min="7" max="35" width="9" customWidth="1"/>
    <col min="36" max="16384" width="8.9296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2.9"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296875" defaultRowHeight="12.45"/>
  <cols>
    <col min="1" max="1" width="9.06640625" style="157" bestFit="1" customWidth="1"/>
    <col min="2" max="2" width="42.9296875" style="157" customWidth="1"/>
    <col min="3" max="3" width="40.06640625" style="157" customWidth="1"/>
    <col min="4" max="4" width="22.9296875" style="157" customWidth="1"/>
    <col min="5" max="5" width="12.73046875" style="157" customWidth="1"/>
    <col min="6" max="6" width="12.73046875" style="158" customWidth="1"/>
    <col min="7" max="7" width="15.265625" style="157" customWidth="1"/>
    <col min="8" max="8" width="23.9296875" style="157" customWidth="1"/>
    <col min="9" max="9" width="28.06640625" style="157" customWidth="1"/>
    <col min="10" max="10" width="38.73046875" style="157" hidden="1" customWidth="1"/>
    <col min="11" max="11" width="24.06640625" style="157" hidden="1" customWidth="1"/>
    <col min="12" max="12" width="17.46484375" style="157" customWidth="1"/>
    <col min="13" max="13" width="16.06640625" style="157" customWidth="1"/>
    <col min="14" max="16384" width="8.9296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3046875" defaultRowHeight="14.6"/>
  <cols>
    <col min="1" max="1" width="14.73046875" style="127" customWidth="1"/>
    <col min="2" max="2" width="14" style="127" customWidth="1"/>
    <col min="3" max="3" width="6.06640625" style="127" customWidth="1"/>
    <col min="4" max="4" width="50.9296875" style="127" customWidth="1"/>
    <col min="5" max="5" width="45.9296875" style="245" customWidth="1"/>
    <col min="6" max="6" width="61.59765625" style="246" customWidth="1"/>
    <col min="7" max="7" width="61.59765625" style="127" customWidth="1"/>
    <col min="8" max="8" width="65.59765625" style="144" customWidth="1"/>
    <col min="9" max="16384" width="8.73046875" style="189"/>
  </cols>
  <sheetData>
    <row r="1" spans="1:8">
      <c r="B1" s="127" t="s">
        <v>383</v>
      </c>
      <c r="C1" s="127" t="s">
        <v>384</v>
      </c>
      <c r="D1" s="127" t="s">
        <v>18</v>
      </c>
      <c r="E1" s="245" t="s">
        <v>385</v>
      </c>
      <c r="F1" s="246" t="s">
        <v>386</v>
      </c>
      <c r="G1" s="127" t="s">
        <v>387</v>
      </c>
      <c r="H1" s="297" t="s">
        <v>388</v>
      </c>
    </row>
    <row r="2" spans="1:8" ht="43.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3.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3.75">
      <c r="A9" s="127" t="str">
        <f t="shared" si="0"/>
        <v>InstructionsA9</v>
      </c>
      <c r="B9" s="127" t="s">
        <v>389</v>
      </c>
      <c r="C9" s="127" t="s">
        <v>429</v>
      </c>
      <c r="D9" s="127" t="s">
        <v>430</v>
      </c>
      <c r="E9" s="245" t="s">
        <v>431</v>
      </c>
      <c r="F9" s="246" t="s">
        <v>432</v>
      </c>
      <c r="G9" s="127" t="s">
        <v>433</v>
      </c>
      <c r="H9" s="297" t="s">
        <v>434</v>
      </c>
    </row>
    <row r="10" spans="1:8" ht="39.9">
      <c r="A10" s="127" t="str">
        <f>B10&amp;C10</f>
        <v>InstructionsA10</v>
      </c>
      <c r="B10" s="127" t="s">
        <v>389</v>
      </c>
      <c r="C10" s="127" t="s">
        <v>435</v>
      </c>
      <c r="D10" s="127" t="s">
        <v>436</v>
      </c>
      <c r="E10" s="245" t="s">
        <v>437</v>
      </c>
      <c r="F10" s="246" t="s">
        <v>438</v>
      </c>
      <c r="G10" s="127" t="s">
        <v>439</v>
      </c>
      <c r="H10" s="297" t="s">
        <v>440</v>
      </c>
    </row>
    <row r="11" spans="1:8" ht="43.75">
      <c r="A11" s="127" t="str">
        <f t="shared" si="0"/>
        <v>InstructionsA11</v>
      </c>
      <c r="B11" s="127" t="s">
        <v>389</v>
      </c>
      <c r="C11" s="127" t="s">
        <v>441</v>
      </c>
      <c r="D11" s="127" t="s">
        <v>442</v>
      </c>
      <c r="E11" s="223" t="s">
        <v>443</v>
      </c>
      <c r="F11" s="248" t="s">
        <v>444</v>
      </c>
      <c r="G11" s="127" t="s">
        <v>445</v>
      </c>
      <c r="H11" s="297" t="s">
        <v>446</v>
      </c>
    </row>
    <row r="12" spans="1:8" ht="43.75">
      <c r="A12" s="127" t="str">
        <f t="shared" si="0"/>
        <v>InstructionsA12</v>
      </c>
      <c r="B12" s="127" t="s">
        <v>389</v>
      </c>
      <c r="C12" s="127" t="s">
        <v>447</v>
      </c>
      <c r="D12" s="127" t="s">
        <v>448</v>
      </c>
      <c r="E12" s="245" t="s">
        <v>449</v>
      </c>
      <c r="F12" s="246" t="s">
        <v>450</v>
      </c>
      <c r="G12" s="127" t="s">
        <v>451</v>
      </c>
      <c r="H12" s="297" t="s">
        <v>452</v>
      </c>
    </row>
    <row r="13" spans="1:8" ht="58.3">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7.45">
      <c r="A15" s="127" t="str">
        <f t="shared" si="0"/>
        <v>InstructionsA15</v>
      </c>
      <c r="B15" s="127" t="s">
        <v>389</v>
      </c>
      <c r="C15" s="127" t="s">
        <v>465</v>
      </c>
      <c r="D15" s="127" t="s">
        <v>466</v>
      </c>
      <c r="E15" s="245" t="s">
        <v>467</v>
      </c>
      <c r="F15" s="246" t="s">
        <v>468</v>
      </c>
      <c r="G15" s="127" t="s">
        <v>469</v>
      </c>
      <c r="H15" s="297" t="s">
        <v>470</v>
      </c>
    </row>
    <row r="16" spans="1:8" ht="29.15">
      <c r="A16" s="127" t="str">
        <f t="shared" si="0"/>
        <v>InstructionsA16</v>
      </c>
      <c r="B16" s="127" t="s">
        <v>389</v>
      </c>
      <c r="C16" s="127" t="s">
        <v>471</v>
      </c>
      <c r="D16" s="127" t="s">
        <v>472</v>
      </c>
      <c r="E16" s="223" t="s">
        <v>473</v>
      </c>
      <c r="F16" s="248" t="s">
        <v>474</v>
      </c>
      <c r="G16" s="127" t="s">
        <v>475</v>
      </c>
      <c r="H16" s="297" t="s">
        <v>476</v>
      </c>
    </row>
    <row r="17" spans="1:8" ht="58.3">
      <c r="A17" s="127" t="str">
        <f t="shared" si="0"/>
        <v>InstructionsA17</v>
      </c>
      <c r="B17" s="127" t="s">
        <v>389</v>
      </c>
      <c r="C17" s="127" t="s">
        <v>477</v>
      </c>
      <c r="D17" s="127" t="s">
        <v>478</v>
      </c>
      <c r="E17" s="245" t="s">
        <v>479</v>
      </c>
      <c r="F17" s="246" t="s">
        <v>480</v>
      </c>
      <c r="G17" s="127" t="s">
        <v>481</v>
      </c>
      <c r="H17" s="297" t="s">
        <v>482</v>
      </c>
    </row>
    <row r="18" spans="1:8" ht="29.15">
      <c r="A18" s="127" t="str">
        <f>B18&amp;C18</f>
        <v>InstructionsA18</v>
      </c>
      <c r="B18" s="127" t="s">
        <v>389</v>
      </c>
      <c r="C18" s="127" t="s">
        <v>483</v>
      </c>
      <c r="D18" s="127" t="s">
        <v>484</v>
      </c>
      <c r="E18" s="127" t="s">
        <v>485</v>
      </c>
      <c r="F18" s="248" t="s">
        <v>486</v>
      </c>
      <c r="G18" s="127" t="s">
        <v>487</v>
      </c>
      <c r="H18" s="297" t="s">
        <v>488</v>
      </c>
    </row>
    <row r="19" spans="1:8" ht="43.75">
      <c r="A19" s="127" t="str">
        <f t="shared" si="0"/>
        <v>InstructionsA19</v>
      </c>
      <c r="B19" s="127" t="s">
        <v>389</v>
      </c>
      <c r="C19" s="127" t="s">
        <v>489</v>
      </c>
      <c r="D19" s="127" t="s">
        <v>490</v>
      </c>
      <c r="E19" s="245" t="s">
        <v>491</v>
      </c>
      <c r="F19" s="246" t="s">
        <v>492</v>
      </c>
      <c r="G19" s="127" t="s">
        <v>493</v>
      </c>
      <c r="H19" s="300" t="s">
        <v>494</v>
      </c>
    </row>
    <row r="20" spans="1:8" ht="29.1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6.6">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7.45">
      <c r="A24" s="127" t="str">
        <f t="shared" si="0"/>
        <v>InstructionsA25</v>
      </c>
      <c r="B24" s="127" t="s">
        <v>389</v>
      </c>
      <c r="C24" s="127" t="s">
        <v>519</v>
      </c>
      <c r="D24" s="127" t="s">
        <v>520</v>
      </c>
      <c r="E24" s="245" t="s">
        <v>521</v>
      </c>
      <c r="F24" s="291" t="s">
        <v>522</v>
      </c>
      <c r="G24" s="127" t="s">
        <v>523</v>
      </c>
      <c r="H24" s="297" t="s">
        <v>524</v>
      </c>
    </row>
    <row r="25" spans="1:8" ht="233.15">
      <c r="A25" s="127" t="str">
        <f t="shared" si="0"/>
        <v>InstructionsA26</v>
      </c>
      <c r="B25" s="127" t="s">
        <v>389</v>
      </c>
      <c r="C25" s="127" t="s">
        <v>525</v>
      </c>
      <c r="D25" s="127" t="s">
        <v>526</v>
      </c>
      <c r="E25" s="249" t="s">
        <v>527</v>
      </c>
      <c r="F25" s="291" t="s">
        <v>528</v>
      </c>
      <c r="G25" s="127" t="s">
        <v>529</v>
      </c>
      <c r="H25" s="297" t="s">
        <v>530</v>
      </c>
    </row>
    <row r="26" spans="1:8" ht="29.15">
      <c r="A26" s="127" t="str">
        <f t="shared" si="0"/>
        <v>InstructionsA27</v>
      </c>
      <c r="B26" s="127" t="s">
        <v>389</v>
      </c>
      <c r="C26" s="127" t="s">
        <v>531</v>
      </c>
      <c r="D26" s="127" t="s">
        <v>532</v>
      </c>
      <c r="E26" s="245" t="s">
        <v>533</v>
      </c>
      <c r="F26" s="246" t="s">
        <v>534</v>
      </c>
      <c r="G26" s="127" t="s">
        <v>535</v>
      </c>
      <c r="H26" s="297" t="s">
        <v>536</v>
      </c>
    </row>
    <row r="27" spans="1:8" ht="393.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47.75">
      <c r="A29" s="127" t="str">
        <f t="shared" si="1"/>
        <v>InstructionsA30</v>
      </c>
      <c r="B29" s="127" t="s">
        <v>389</v>
      </c>
      <c r="C29" s="127" t="s">
        <v>549</v>
      </c>
      <c r="D29" s="127" t="s">
        <v>550</v>
      </c>
      <c r="E29" s="249" t="s">
        <v>551</v>
      </c>
      <c r="F29" s="246" t="s">
        <v>552</v>
      </c>
      <c r="G29" s="127" t="s">
        <v>553</v>
      </c>
      <c r="H29" s="297" t="s">
        <v>554</v>
      </c>
    </row>
    <row r="30" spans="1:8" ht="218.6">
      <c r="A30" s="127" t="str">
        <f t="shared" si="1"/>
        <v>InstructionsA31</v>
      </c>
      <c r="B30" s="127" t="s">
        <v>389</v>
      </c>
      <c r="C30" s="127" t="s">
        <v>555</v>
      </c>
      <c r="D30" s="127" t="s">
        <v>556</v>
      </c>
      <c r="E30" s="245" t="s">
        <v>557</v>
      </c>
      <c r="F30" s="250" t="s">
        <v>558</v>
      </c>
      <c r="G30" s="127" t="s">
        <v>559</v>
      </c>
      <c r="H30" s="297" t="s">
        <v>560</v>
      </c>
    </row>
    <row r="31" spans="1:8" ht="87.45">
      <c r="A31" s="127" t="str">
        <f t="shared" si="1"/>
        <v>InstructionsA32</v>
      </c>
      <c r="B31" s="127" t="s">
        <v>389</v>
      </c>
      <c r="C31" s="127" t="s">
        <v>561</v>
      </c>
      <c r="D31" s="127" t="s">
        <v>562</v>
      </c>
      <c r="E31" s="249" t="s">
        <v>563</v>
      </c>
      <c r="F31" s="250" t="s">
        <v>564</v>
      </c>
      <c r="G31" s="127" t="s">
        <v>565</v>
      </c>
      <c r="H31" s="297" t="s">
        <v>566</v>
      </c>
    </row>
    <row r="32" spans="1:8" ht="102">
      <c r="A32" s="127" t="str">
        <f t="shared" si="1"/>
        <v>InstructionsA33</v>
      </c>
      <c r="B32" s="127" t="s">
        <v>389</v>
      </c>
      <c r="C32" s="127" t="s">
        <v>567</v>
      </c>
      <c r="D32" s="251" t="s">
        <v>568</v>
      </c>
      <c r="E32" s="252" t="s">
        <v>569</v>
      </c>
      <c r="F32" s="253" t="s">
        <v>570</v>
      </c>
      <c r="G32" s="251" t="s">
        <v>571</v>
      </c>
      <c r="H32" s="301" t="s">
        <v>572</v>
      </c>
    </row>
    <row r="33" spans="1:8" ht="72.900000000000006">
      <c r="A33" s="127" t="str">
        <f t="shared" si="0"/>
        <v>InstructionsA35</v>
      </c>
      <c r="B33" s="127" t="s">
        <v>389</v>
      </c>
      <c r="C33" s="127" t="s">
        <v>573</v>
      </c>
      <c r="D33" s="127" t="s">
        <v>574</v>
      </c>
      <c r="E33" s="249" t="s">
        <v>575</v>
      </c>
      <c r="F33" s="250" t="s">
        <v>576</v>
      </c>
      <c r="G33" s="254" t="s">
        <v>577</v>
      </c>
      <c r="H33" s="297" t="s">
        <v>578</v>
      </c>
    </row>
    <row r="34" spans="1:8" ht="233.15">
      <c r="A34" s="127" t="str">
        <f t="shared" si="0"/>
        <v>InstructionsA36</v>
      </c>
      <c r="B34" s="127" t="s">
        <v>389</v>
      </c>
      <c r="C34" s="127" t="s">
        <v>579</v>
      </c>
      <c r="D34" s="127" t="s">
        <v>580</v>
      </c>
      <c r="E34" s="245" t="s">
        <v>581</v>
      </c>
      <c r="F34" s="246" t="s">
        <v>582</v>
      </c>
      <c r="G34" s="254" t="s">
        <v>583</v>
      </c>
      <c r="H34" s="297" t="s">
        <v>584</v>
      </c>
    </row>
    <row r="35" spans="1:8" ht="53.15">
      <c r="A35" s="127" t="str">
        <f t="shared" si="0"/>
        <v>InstructionsA37</v>
      </c>
      <c r="B35" s="127" t="s">
        <v>389</v>
      </c>
      <c r="C35" s="127" t="s">
        <v>585</v>
      </c>
      <c r="D35" s="127" t="s">
        <v>586</v>
      </c>
      <c r="E35" s="249" t="s">
        <v>587</v>
      </c>
      <c r="F35" s="291" t="s">
        <v>588</v>
      </c>
      <c r="G35" s="127" t="s">
        <v>589</v>
      </c>
      <c r="H35" s="297" t="s">
        <v>590</v>
      </c>
    </row>
    <row r="36" spans="1:8" ht="79.75">
      <c r="A36" s="127" t="str">
        <f t="shared" si="0"/>
        <v>InstructionsA38</v>
      </c>
      <c r="B36" s="127" t="s">
        <v>389</v>
      </c>
      <c r="C36" s="127" t="s">
        <v>591</v>
      </c>
      <c r="D36" s="127" t="s">
        <v>592</v>
      </c>
      <c r="E36" s="249" t="s">
        <v>593</v>
      </c>
      <c r="F36" s="291" t="s">
        <v>594</v>
      </c>
      <c r="G36" s="127" t="s">
        <v>595</v>
      </c>
      <c r="H36" s="297" t="s">
        <v>596</v>
      </c>
    </row>
    <row r="37" spans="1:8" ht="145.75">
      <c r="A37" s="127" t="str">
        <f t="shared" si="0"/>
        <v>InstructionsA39</v>
      </c>
      <c r="B37" s="127" t="s">
        <v>389</v>
      </c>
      <c r="C37" s="127" t="s">
        <v>597</v>
      </c>
      <c r="D37" s="127" t="s">
        <v>598</v>
      </c>
      <c r="E37" s="249" t="s">
        <v>599</v>
      </c>
      <c r="F37" s="292" t="s">
        <v>600</v>
      </c>
      <c r="G37" s="127" t="s">
        <v>601</v>
      </c>
      <c r="H37" s="297" t="s">
        <v>602</v>
      </c>
    </row>
    <row r="38" spans="1:8" ht="160.30000000000001">
      <c r="A38" s="127" t="str">
        <f t="shared" si="0"/>
        <v>InstructionsA40</v>
      </c>
      <c r="B38" s="127" t="s">
        <v>389</v>
      </c>
      <c r="C38" s="127" t="s">
        <v>603</v>
      </c>
      <c r="D38" s="251" t="s">
        <v>604</v>
      </c>
      <c r="E38" s="252" t="s">
        <v>605</v>
      </c>
      <c r="F38" s="293" t="s">
        <v>606</v>
      </c>
      <c r="G38" s="251" t="s">
        <v>607</v>
      </c>
      <c r="H38" s="297" t="s">
        <v>608</v>
      </c>
    </row>
    <row r="39" spans="1:8" ht="218.6">
      <c r="A39" s="127" t="str">
        <f>B39&amp;C39</f>
        <v>InstructionsA41</v>
      </c>
      <c r="B39" s="127" t="s">
        <v>389</v>
      </c>
      <c r="C39" s="127" t="s">
        <v>609</v>
      </c>
      <c r="D39" s="251" t="s">
        <v>610</v>
      </c>
      <c r="E39" s="252" t="s">
        <v>611</v>
      </c>
      <c r="F39" s="293" t="s">
        <v>612</v>
      </c>
      <c r="G39" s="255" t="s">
        <v>613</v>
      </c>
      <c r="H39" s="301" t="s">
        <v>614</v>
      </c>
    </row>
    <row r="40" spans="1:8" ht="212.6">
      <c r="A40" s="127" t="str">
        <f>B40&amp;C40</f>
        <v>InstructionsA42</v>
      </c>
      <c r="B40" s="127" t="s">
        <v>389</v>
      </c>
      <c r="C40" s="127" t="s">
        <v>615</v>
      </c>
      <c r="D40" s="127" t="s">
        <v>616</v>
      </c>
      <c r="E40" s="245" t="s">
        <v>617</v>
      </c>
      <c r="F40" s="291" t="s">
        <v>618</v>
      </c>
      <c r="G40" s="127" t="s">
        <v>619</v>
      </c>
      <c r="H40" s="297" t="s">
        <v>620</v>
      </c>
    </row>
    <row r="41" spans="1:8" ht="72.900000000000006">
      <c r="A41" s="127" t="str">
        <f t="shared" si="0"/>
        <v>InstructionsA43</v>
      </c>
      <c r="B41" s="127" t="s">
        <v>389</v>
      </c>
      <c r="C41" s="127" t="s">
        <v>621</v>
      </c>
      <c r="D41" s="127" t="s">
        <v>622</v>
      </c>
      <c r="E41" s="245" t="s">
        <v>623</v>
      </c>
      <c r="F41" s="291" t="s">
        <v>624</v>
      </c>
      <c r="G41" s="127" t="s">
        <v>625</v>
      </c>
      <c r="H41" s="297" t="s">
        <v>626</v>
      </c>
    </row>
    <row r="42" spans="1:8" ht="72.900000000000006">
      <c r="A42" s="127" t="str">
        <f t="shared" si="0"/>
        <v>InstructionsA45</v>
      </c>
      <c r="B42" s="127" t="s">
        <v>389</v>
      </c>
      <c r="C42" s="127" t="s">
        <v>627</v>
      </c>
      <c r="D42" s="127" t="s">
        <v>628</v>
      </c>
      <c r="E42" s="245" t="s">
        <v>629</v>
      </c>
      <c r="F42" s="246" t="s">
        <v>630</v>
      </c>
      <c r="G42" s="127" t="s">
        <v>631</v>
      </c>
      <c r="H42" s="297" t="s">
        <v>632</v>
      </c>
    </row>
    <row r="43" spans="1:8" ht="87.45">
      <c r="A43" s="127" t="str">
        <f t="shared" si="0"/>
        <v>InstructionsA46</v>
      </c>
      <c r="B43" s="127" t="s">
        <v>389</v>
      </c>
      <c r="C43" s="127" t="s">
        <v>633</v>
      </c>
      <c r="D43" s="127" t="s">
        <v>634</v>
      </c>
      <c r="E43" s="249" t="s">
        <v>635</v>
      </c>
      <c r="F43" s="291" t="s">
        <v>636</v>
      </c>
      <c r="G43" s="254" t="s">
        <v>637</v>
      </c>
      <c r="H43" s="297" t="s">
        <v>638</v>
      </c>
    </row>
    <row r="44" spans="1:8" ht="58.3">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16.6">
      <c r="A46" s="127" t="str">
        <f t="shared" si="0"/>
        <v>InstructionsA50</v>
      </c>
      <c r="B46" s="127" t="s">
        <v>389</v>
      </c>
      <c r="C46" s="127" t="s">
        <v>651</v>
      </c>
      <c r="D46" s="127" t="s">
        <v>652</v>
      </c>
      <c r="E46" s="294" t="s">
        <v>653</v>
      </c>
      <c r="F46" s="291" t="s">
        <v>654</v>
      </c>
      <c r="G46" s="127" t="s">
        <v>655</v>
      </c>
      <c r="H46" s="297" t="s">
        <v>656</v>
      </c>
    </row>
    <row r="47" spans="1:8" ht="58.3">
      <c r="A47" s="127" t="str">
        <f t="shared" si="0"/>
        <v>InstructionsA51</v>
      </c>
      <c r="B47" s="127" t="s">
        <v>389</v>
      </c>
      <c r="C47" s="127" t="s">
        <v>657</v>
      </c>
      <c r="D47" s="127" t="s">
        <v>658</v>
      </c>
      <c r="E47" s="245" t="s">
        <v>659</v>
      </c>
      <c r="F47" s="246" t="s">
        <v>660</v>
      </c>
      <c r="G47" s="127" t="s">
        <v>661</v>
      </c>
      <c r="H47" s="297" t="s">
        <v>662</v>
      </c>
    </row>
    <row r="48" spans="1:8" ht="79.75">
      <c r="A48" s="127" t="str">
        <f t="shared" si="0"/>
        <v>InstructionsA52</v>
      </c>
      <c r="B48" s="127" t="s">
        <v>389</v>
      </c>
      <c r="C48" s="127" t="s">
        <v>663</v>
      </c>
      <c r="D48" s="127" t="s">
        <v>664</v>
      </c>
      <c r="E48" s="245" t="s">
        <v>665</v>
      </c>
      <c r="F48" s="246" t="s">
        <v>666</v>
      </c>
      <c r="G48" s="257" t="s">
        <v>667</v>
      </c>
      <c r="H48" s="297" t="s">
        <v>668</v>
      </c>
    </row>
    <row r="49" spans="1:8" ht="102">
      <c r="A49" s="127" t="str">
        <f>B49&amp;C49</f>
        <v>InstructionsA53</v>
      </c>
      <c r="B49" s="127" t="s">
        <v>389</v>
      </c>
      <c r="C49" s="127" t="s">
        <v>669</v>
      </c>
      <c r="D49" s="127" t="s">
        <v>670</v>
      </c>
      <c r="E49" s="245" t="s">
        <v>671</v>
      </c>
      <c r="F49" s="246" t="s">
        <v>672</v>
      </c>
      <c r="G49" s="257" t="s">
        <v>673</v>
      </c>
      <c r="H49" s="300" t="s">
        <v>674</v>
      </c>
    </row>
    <row r="50" spans="1:8" ht="58.3">
      <c r="A50" s="127" t="str">
        <f>B50&amp;C50</f>
        <v>InstructionsA54</v>
      </c>
      <c r="B50" s="127" t="s">
        <v>389</v>
      </c>
      <c r="C50" s="127" t="s">
        <v>675</v>
      </c>
      <c r="D50" s="127" t="s">
        <v>676</v>
      </c>
      <c r="E50" s="245" t="s">
        <v>677</v>
      </c>
      <c r="F50" s="246" t="s">
        <v>678</v>
      </c>
      <c r="G50" s="257" t="s">
        <v>679</v>
      </c>
      <c r="H50" s="297" t="s">
        <v>680</v>
      </c>
    </row>
    <row r="51" spans="1:8" ht="29.15">
      <c r="A51" s="127" t="str">
        <f t="shared" si="0"/>
        <v>InstructionsA55</v>
      </c>
      <c r="B51" s="127" t="s">
        <v>389</v>
      </c>
      <c r="C51" s="127" t="s">
        <v>681</v>
      </c>
      <c r="D51" s="127" t="s">
        <v>682</v>
      </c>
      <c r="E51" s="245" t="s">
        <v>683</v>
      </c>
      <c r="F51" s="246" t="s">
        <v>684</v>
      </c>
      <c r="G51" s="257" t="s">
        <v>685</v>
      </c>
      <c r="H51" s="297" t="s">
        <v>686</v>
      </c>
    </row>
    <row r="52" spans="1:8" ht="29.15">
      <c r="A52" s="127" t="str">
        <f t="shared" si="0"/>
        <v>InstructionsA56</v>
      </c>
      <c r="B52" s="127" t="s">
        <v>389</v>
      </c>
      <c r="C52" s="127" t="s">
        <v>687</v>
      </c>
      <c r="D52" s="127" t="s">
        <v>688</v>
      </c>
      <c r="E52" s="245" t="s">
        <v>689</v>
      </c>
      <c r="F52" s="246" t="s">
        <v>690</v>
      </c>
      <c r="G52" s="127" t="s">
        <v>691</v>
      </c>
      <c r="H52" s="297" t="s">
        <v>692</v>
      </c>
    </row>
    <row r="53" spans="1:8" ht="43.75">
      <c r="A53" s="127" t="str">
        <f t="shared" si="0"/>
        <v>InstructionsA57</v>
      </c>
      <c r="B53" s="127" t="s">
        <v>389</v>
      </c>
      <c r="C53" s="127" t="s">
        <v>693</v>
      </c>
      <c r="D53" s="127" t="s">
        <v>694</v>
      </c>
      <c r="E53" s="245" t="s">
        <v>695</v>
      </c>
      <c r="F53" s="246" t="s">
        <v>696</v>
      </c>
      <c r="G53" s="258" t="s">
        <v>697</v>
      </c>
      <c r="H53" s="297" t="s">
        <v>698</v>
      </c>
    </row>
    <row r="54" spans="1:8" ht="291.45">
      <c r="A54" s="127" t="str">
        <f t="shared" si="0"/>
        <v>InstructionsA58</v>
      </c>
      <c r="B54" s="127" t="s">
        <v>389</v>
      </c>
      <c r="C54" s="127" t="s">
        <v>699</v>
      </c>
      <c r="D54" s="127" t="s">
        <v>700</v>
      </c>
      <c r="E54" s="245" t="s">
        <v>701</v>
      </c>
      <c r="F54" s="246" t="s">
        <v>702</v>
      </c>
      <c r="G54" s="257" t="s">
        <v>703</v>
      </c>
      <c r="H54" s="297" t="s">
        <v>704</v>
      </c>
    </row>
    <row r="55" spans="1:8" ht="87.45">
      <c r="A55" s="127" t="str">
        <f t="shared" si="0"/>
        <v>InstructionsA59</v>
      </c>
      <c r="B55" s="127" t="s">
        <v>389</v>
      </c>
      <c r="C55" s="127" t="s">
        <v>705</v>
      </c>
      <c r="D55" s="127" t="s">
        <v>706</v>
      </c>
      <c r="E55" s="245" t="s">
        <v>707</v>
      </c>
      <c r="F55" s="246" t="s">
        <v>708</v>
      </c>
      <c r="G55" s="127" t="s">
        <v>709</v>
      </c>
      <c r="H55" s="297" t="s">
        <v>710</v>
      </c>
    </row>
    <row r="56" spans="1:8" ht="131.15">
      <c r="A56" s="127" t="str">
        <f t="shared" si="0"/>
        <v>InstructionsA60</v>
      </c>
      <c r="B56" s="127" t="s">
        <v>389</v>
      </c>
      <c r="C56" s="127" t="s">
        <v>711</v>
      </c>
      <c r="D56" s="127" t="s">
        <v>712</v>
      </c>
      <c r="E56" s="245" t="s">
        <v>713</v>
      </c>
      <c r="F56" s="246" t="s">
        <v>714</v>
      </c>
      <c r="G56" s="257" t="s">
        <v>715</v>
      </c>
      <c r="H56" s="297" t="s">
        <v>716</v>
      </c>
    </row>
    <row r="57" spans="1:8" ht="145.7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3.75">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3">
      <c r="A61" s="127" t="str">
        <f t="shared" si="0"/>
        <v>InstructionsA67</v>
      </c>
      <c r="B61" s="127" t="s">
        <v>389</v>
      </c>
      <c r="C61" s="127" t="s">
        <v>741</v>
      </c>
      <c r="D61" s="127" t="s">
        <v>742</v>
      </c>
      <c r="E61" s="245" t="s">
        <v>743</v>
      </c>
      <c r="F61" s="246" t="s">
        <v>744</v>
      </c>
      <c r="G61" s="127" t="s">
        <v>745</v>
      </c>
      <c r="H61" s="300" t="s">
        <v>746</v>
      </c>
    </row>
    <row r="62" spans="1:8" ht="233.15">
      <c r="A62" s="127" t="str">
        <f t="shared" si="0"/>
        <v>InstructionsA68</v>
      </c>
      <c r="B62" s="127" t="s">
        <v>389</v>
      </c>
      <c r="C62" s="127" t="s">
        <v>747</v>
      </c>
      <c r="D62" s="127" t="s">
        <v>748</v>
      </c>
      <c r="E62" s="245" t="s">
        <v>749</v>
      </c>
      <c r="F62" s="246" t="s">
        <v>750</v>
      </c>
      <c r="G62" s="257" t="s">
        <v>751</v>
      </c>
      <c r="H62" s="297" t="s">
        <v>752</v>
      </c>
    </row>
    <row r="63" spans="1:8" ht="131.15">
      <c r="A63" s="127" t="str">
        <f t="shared" si="0"/>
        <v>InstructionsA69</v>
      </c>
      <c r="B63" s="127" t="s">
        <v>389</v>
      </c>
      <c r="C63" s="127" t="s">
        <v>753</v>
      </c>
      <c r="D63" s="127" t="s">
        <v>754</v>
      </c>
      <c r="E63" s="245" t="s">
        <v>755</v>
      </c>
      <c r="F63" s="246" t="s">
        <v>756</v>
      </c>
      <c r="G63" s="257" t="s">
        <v>757</v>
      </c>
      <c r="H63" s="297" t="s">
        <v>758</v>
      </c>
    </row>
    <row r="64" spans="1:8" ht="131.15">
      <c r="A64" s="127" t="str">
        <f t="shared" si="0"/>
        <v>InstructionsA70</v>
      </c>
      <c r="B64" s="127" t="s">
        <v>389</v>
      </c>
      <c r="C64" s="127" t="s">
        <v>759</v>
      </c>
      <c r="D64" s="127" t="s">
        <v>760</v>
      </c>
      <c r="E64" s="245" t="s">
        <v>761</v>
      </c>
      <c r="F64" s="246" t="s">
        <v>762</v>
      </c>
      <c r="G64" s="257" t="s">
        <v>763</v>
      </c>
      <c r="H64" s="297" t="s">
        <v>764</v>
      </c>
    </row>
    <row r="65" spans="1:8" ht="276.89999999999998">
      <c r="A65" s="127" t="str">
        <f t="shared" si="0"/>
        <v>InstructionsA71</v>
      </c>
      <c r="B65" s="127" t="s">
        <v>389</v>
      </c>
      <c r="C65" s="127" t="s">
        <v>765</v>
      </c>
      <c r="D65" s="127" t="s">
        <v>766</v>
      </c>
      <c r="E65" s="245" t="s">
        <v>767</v>
      </c>
      <c r="F65" s="246" t="s">
        <v>768</v>
      </c>
      <c r="G65" s="257" t="s">
        <v>769</v>
      </c>
      <c r="H65" s="297" t="s">
        <v>770</v>
      </c>
    </row>
    <row r="66" spans="1:8" ht="102">
      <c r="A66" s="127" t="str">
        <f t="shared" si="0"/>
        <v>InstructionsA72</v>
      </c>
      <c r="B66" s="127" t="s">
        <v>389</v>
      </c>
      <c r="C66" s="127" t="s">
        <v>771</v>
      </c>
      <c r="D66" s="127" t="s">
        <v>772</v>
      </c>
      <c r="E66" s="245" t="s">
        <v>773</v>
      </c>
      <c r="F66" s="246" t="s">
        <v>774</v>
      </c>
      <c r="G66" s="257" t="s">
        <v>775</v>
      </c>
      <c r="H66" s="297" t="s">
        <v>776</v>
      </c>
    </row>
    <row r="67" spans="1:8" ht="29.1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2.900000000000006">
      <c r="A89" s="127" t="str">
        <f t="shared" si="4"/>
        <v>DefinitionsC3</v>
      </c>
      <c r="B89" s="127" t="s">
        <v>783</v>
      </c>
      <c r="C89" s="127" t="s">
        <v>905</v>
      </c>
      <c r="D89" s="127" t="s">
        <v>906</v>
      </c>
      <c r="E89" s="245" t="s">
        <v>907</v>
      </c>
      <c r="F89" s="246" t="s">
        <v>908</v>
      </c>
      <c r="G89" s="127" t="s">
        <v>909</v>
      </c>
      <c r="H89" s="297" t="s">
        <v>910</v>
      </c>
    </row>
    <row r="90" spans="1:8" ht="58.3">
      <c r="A90" s="127" t="str">
        <f t="shared" ref="A90" si="5">B90&amp;C90</f>
        <v>DefinitionsC4</v>
      </c>
      <c r="B90" s="127" t="s">
        <v>783</v>
      </c>
      <c r="C90" s="127" t="s">
        <v>911</v>
      </c>
      <c r="D90" s="127" t="s">
        <v>912</v>
      </c>
      <c r="E90" s="249" t="s">
        <v>913</v>
      </c>
      <c r="F90" s="246" t="s">
        <v>914</v>
      </c>
      <c r="G90" s="254" t="s">
        <v>915</v>
      </c>
      <c r="H90" s="297" t="s">
        <v>916</v>
      </c>
    </row>
    <row r="91" spans="1:8" ht="204">
      <c r="A91" s="127" t="str">
        <f>B91&amp;C91</f>
        <v>DefinitionsC5</v>
      </c>
      <c r="B91" s="127" t="s">
        <v>783</v>
      </c>
      <c r="C91" s="127" t="s">
        <v>917</v>
      </c>
      <c r="D91" s="127" t="s">
        <v>918</v>
      </c>
      <c r="E91" s="245" t="s">
        <v>919</v>
      </c>
      <c r="F91" s="246" t="s">
        <v>920</v>
      </c>
      <c r="G91" s="127" t="s">
        <v>921</v>
      </c>
      <c r="H91" s="297" t="s">
        <v>922</v>
      </c>
    </row>
    <row r="92" spans="1:8" ht="131.15">
      <c r="A92" s="127" t="str">
        <f>B92&amp;C92</f>
        <v>DefinitionsC6</v>
      </c>
      <c r="B92" s="127" t="s">
        <v>783</v>
      </c>
      <c r="C92" s="127" t="s">
        <v>923</v>
      </c>
      <c r="D92" s="127" t="s">
        <v>924</v>
      </c>
      <c r="E92" s="245" t="s">
        <v>925</v>
      </c>
      <c r="F92" s="246" t="s">
        <v>926</v>
      </c>
      <c r="G92" s="127" t="s">
        <v>927</v>
      </c>
      <c r="H92" s="297" t="s">
        <v>928</v>
      </c>
    </row>
    <row r="93" spans="1:8" ht="131.15">
      <c r="A93" s="127" t="str">
        <f t="shared" si="4"/>
        <v>DefinitionsC7</v>
      </c>
      <c r="B93" s="127" t="s">
        <v>783</v>
      </c>
      <c r="C93" s="127" t="s">
        <v>929</v>
      </c>
      <c r="D93" s="127" t="s">
        <v>930</v>
      </c>
      <c r="E93" s="245" t="s">
        <v>931</v>
      </c>
      <c r="F93" s="246" t="s">
        <v>932</v>
      </c>
      <c r="G93" s="127" t="s">
        <v>933</v>
      </c>
      <c r="H93" s="297" t="s">
        <v>934</v>
      </c>
    </row>
    <row r="94" spans="1:8" ht="102">
      <c r="A94" s="127" t="str">
        <f t="shared" si="4"/>
        <v>DefinitionsC8</v>
      </c>
      <c r="B94" s="127" t="s">
        <v>783</v>
      </c>
      <c r="C94" s="127" t="s">
        <v>935</v>
      </c>
      <c r="D94" s="127" t="s">
        <v>936</v>
      </c>
      <c r="E94" s="245" t="s">
        <v>937</v>
      </c>
      <c r="F94" s="246" t="s">
        <v>938</v>
      </c>
      <c r="G94" s="127" t="s">
        <v>939</v>
      </c>
      <c r="H94" s="297" t="s">
        <v>940</v>
      </c>
    </row>
    <row r="95" spans="1:8" ht="72.900000000000006">
      <c r="A95" s="127" t="str">
        <f t="shared" si="4"/>
        <v>DefinitionsC9</v>
      </c>
      <c r="B95" s="127" t="s">
        <v>783</v>
      </c>
      <c r="C95" s="127" t="s">
        <v>941</v>
      </c>
      <c r="D95" s="127" t="s">
        <v>942</v>
      </c>
      <c r="E95" s="245" t="s">
        <v>943</v>
      </c>
      <c r="F95" s="246" t="s">
        <v>944</v>
      </c>
      <c r="G95" s="127" t="s">
        <v>945</v>
      </c>
      <c r="H95" s="297" t="s">
        <v>946</v>
      </c>
    </row>
    <row r="96" spans="1:8" ht="189.45">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31.15">
      <c r="A99" s="127" t="str">
        <f t="shared" si="4"/>
        <v>DefinitionsC13</v>
      </c>
      <c r="B99" s="127" t="s">
        <v>783</v>
      </c>
      <c r="C99" s="127" t="s">
        <v>965</v>
      </c>
      <c r="D99" s="251" t="s">
        <v>966</v>
      </c>
      <c r="E99" s="252" t="s">
        <v>967</v>
      </c>
      <c r="F99" s="260" t="s">
        <v>968</v>
      </c>
      <c r="G99" s="262" t="s">
        <v>969</v>
      </c>
      <c r="H99" s="297" t="s">
        <v>970</v>
      </c>
    </row>
    <row r="100" spans="1:8" ht="58.3">
      <c r="A100" s="127" t="str">
        <f>B100&amp;C100</f>
        <v>DefinitionsC14</v>
      </c>
      <c r="B100" s="127" t="s">
        <v>783</v>
      </c>
      <c r="C100" s="127" t="s">
        <v>971</v>
      </c>
      <c r="D100" s="127" t="s">
        <v>972</v>
      </c>
      <c r="E100" s="245" t="s">
        <v>973</v>
      </c>
      <c r="F100" s="246" t="s">
        <v>974</v>
      </c>
      <c r="G100" s="127" t="s">
        <v>975</v>
      </c>
      <c r="H100" s="297" t="s">
        <v>976</v>
      </c>
    </row>
    <row r="101" spans="1:8" ht="189.45">
      <c r="A101" s="127" t="str">
        <f t="shared" si="4"/>
        <v>DefinitionsC15</v>
      </c>
      <c r="B101" s="127" t="s">
        <v>783</v>
      </c>
      <c r="C101" s="127" t="s">
        <v>977</v>
      </c>
      <c r="D101" s="127" t="s">
        <v>978</v>
      </c>
      <c r="E101" s="249" t="s">
        <v>979</v>
      </c>
      <c r="F101" s="246" t="s">
        <v>980</v>
      </c>
      <c r="G101" s="247" t="s">
        <v>981</v>
      </c>
      <c r="H101" s="297" t="s">
        <v>982</v>
      </c>
    </row>
    <row r="102" spans="1:8" ht="72.900000000000006">
      <c r="A102" s="127" t="str">
        <f>B102&amp;C102</f>
        <v>DefinitionsC16</v>
      </c>
      <c r="B102" s="127" t="s">
        <v>783</v>
      </c>
      <c r="C102" s="127" t="s">
        <v>983</v>
      </c>
      <c r="D102" s="127" t="s">
        <v>984</v>
      </c>
      <c r="E102" s="245" t="s">
        <v>985</v>
      </c>
      <c r="F102" s="246" t="s">
        <v>986</v>
      </c>
      <c r="G102" s="127" t="s">
        <v>987</v>
      </c>
      <c r="H102" s="297" t="s">
        <v>988</v>
      </c>
    </row>
    <row r="103" spans="1:8" ht="87.45">
      <c r="A103" s="127" t="str">
        <f>B103&amp;C103</f>
        <v>DefinitionsC17</v>
      </c>
      <c r="B103" s="127" t="s">
        <v>783</v>
      </c>
      <c r="C103" s="127" t="s">
        <v>989</v>
      </c>
      <c r="D103" s="127" t="s">
        <v>990</v>
      </c>
      <c r="E103" s="245" t="s">
        <v>991</v>
      </c>
      <c r="F103" s="246" t="s">
        <v>992</v>
      </c>
      <c r="G103" s="127" t="s">
        <v>993</v>
      </c>
      <c r="H103" s="297" t="s">
        <v>994</v>
      </c>
    </row>
    <row r="104" spans="1:8" ht="247.75">
      <c r="A104" s="127" t="str">
        <f>B104&amp;C104</f>
        <v>DefinitionsC18</v>
      </c>
      <c r="B104" s="127" t="s">
        <v>783</v>
      </c>
      <c r="C104" s="127" t="s">
        <v>995</v>
      </c>
      <c r="D104" s="127" t="s">
        <v>996</v>
      </c>
      <c r="E104" s="245" t="s">
        <v>997</v>
      </c>
      <c r="F104" s="246" t="s">
        <v>998</v>
      </c>
      <c r="G104" s="127" t="s">
        <v>999</v>
      </c>
      <c r="H104" s="297" t="s">
        <v>1000</v>
      </c>
    </row>
    <row r="105" spans="1:8" ht="218.6">
      <c r="A105" s="127" t="str">
        <f>B105&amp;C105</f>
        <v>DefinitionsC19</v>
      </c>
      <c r="B105" s="127" t="s">
        <v>783</v>
      </c>
      <c r="C105" s="127" t="s">
        <v>1001</v>
      </c>
      <c r="D105" s="127" t="s">
        <v>1002</v>
      </c>
      <c r="E105" s="245" t="s">
        <v>1003</v>
      </c>
      <c r="F105" s="246" t="s">
        <v>1004</v>
      </c>
      <c r="G105" s="254" t="s">
        <v>1005</v>
      </c>
      <c r="H105" s="297" t="s">
        <v>1006</v>
      </c>
    </row>
    <row r="106" spans="1:8" ht="116.6">
      <c r="A106" s="127" t="str">
        <f t="shared" si="4"/>
        <v>DefinitionsC20</v>
      </c>
      <c r="B106" s="127" t="s">
        <v>783</v>
      </c>
      <c r="C106" s="127" t="s">
        <v>1007</v>
      </c>
      <c r="D106" s="251" t="s">
        <v>1008</v>
      </c>
      <c r="E106" s="252" t="s">
        <v>1009</v>
      </c>
      <c r="F106" s="260" t="s">
        <v>1010</v>
      </c>
      <c r="G106" s="261" t="s">
        <v>1011</v>
      </c>
      <c r="H106" s="297" t="s">
        <v>1012</v>
      </c>
    </row>
    <row r="107" spans="1:8" ht="87.45">
      <c r="A107" s="127" t="str">
        <f>B107&amp;C107</f>
        <v>DefinitionsC21</v>
      </c>
      <c r="B107" s="127" t="s">
        <v>783</v>
      </c>
      <c r="C107" s="127" t="s">
        <v>1013</v>
      </c>
      <c r="D107" s="127" t="s">
        <v>1014</v>
      </c>
      <c r="E107" s="245" t="s">
        <v>1015</v>
      </c>
      <c r="F107" s="246" t="s">
        <v>1016</v>
      </c>
      <c r="G107" s="127" t="s">
        <v>1017</v>
      </c>
      <c r="H107" s="297" t="s">
        <v>1018</v>
      </c>
    </row>
    <row r="108" spans="1:8" ht="29.1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9.15">
      <c r="A112" s="127" t="str">
        <f t="shared" si="4"/>
        <v>DeclarationB4</v>
      </c>
      <c r="B112" s="127" t="s">
        <v>1019</v>
      </c>
      <c r="C112" s="127" t="s">
        <v>795</v>
      </c>
      <c r="D112" s="127" t="s">
        <v>1044</v>
      </c>
      <c r="E112" s="245" t="s">
        <v>1045</v>
      </c>
      <c r="F112" s="246" t="s">
        <v>1046</v>
      </c>
      <c r="G112" s="127" t="s">
        <v>1047</v>
      </c>
      <c r="H112" s="297" t="s">
        <v>1048</v>
      </c>
    </row>
    <row r="113" spans="1:8" ht="43.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9">
      <c r="A115" s="127" t="str">
        <f t="shared" si="4"/>
        <v>DeclarationB8</v>
      </c>
      <c r="B115" s="127" t="s">
        <v>1019</v>
      </c>
      <c r="C115" s="127" t="s">
        <v>819</v>
      </c>
      <c r="D115" s="127" t="s">
        <v>1059</v>
      </c>
      <c r="E115" s="245" t="s">
        <v>1060</v>
      </c>
      <c r="F115" s="246" t="s">
        <v>1061</v>
      </c>
      <c r="G115" s="127" t="s">
        <v>1062</v>
      </c>
      <c r="H115" s="297" t="s">
        <v>1063</v>
      </c>
    </row>
    <row r="116" spans="1:8" ht="15.9">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9.15">
      <c r="A118" s="127" t="str">
        <f>B118&amp;C118</f>
        <v>DeclarationB10A</v>
      </c>
      <c r="B118" s="127" t="s">
        <v>1019</v>
      </c>
      <c r="C118" s="127" t="s">
        <v>1074</v>
      </c>
      <c r="D118" s="127" t="s">
        <v>1069</v>
      </c>
      <c r="E118" s="245" t="s">
        <v>1070</v>
      </c>
      <c r="F118" s="246" t="s">
        <v>1075</v>
      </c>
      <c r="G118" s="127" t="s">
        <v>1072</v>
      </c>
      <c r="H118" s="297" t="s">
        <v>1073</v>
      </c>
    </row>
    <row r="119" spans="1:8" ht="29.15">
      <c r="A119" s="127" t="str">
        <f>B119&amp;C119</f>
        <v>DeclarationB10C</v>
      </c>
      <c r="B119" s="127" t="s">
        <v>1019</v>
      </c>
      <c r="C119" s="127" t="s">
        <v>1076</v>
      </c>
      <c r="D119" s="127" t="s">
        <v>1077</v>
      </c>
      <c r="E119" s="245" t="s">
        <v>1078</v>
      </c>
      <c r="F119" s="246" t="s">
        <v>1079</v>
      </c>
      <c r="G119" s="127" t="s">
        <v>1080</v>
      </c>
      <c r="H119" s="297" t="s">
        <v>1081</v>
      </c>
    </row>
    <row r="120" spans="1:8" ht="29.15">
      <c r="A120" s="127" t="str">
        <f>B120&amp;C120</f>
        <v>DeclarationB10B</v>
      </c>
      <c r="B120" s="127" t="s">
        <v>1019</v>
      </c>
      <c r="C120" s="127" t="s">
        <v>1082</v>
      </c>
      <c r="D120" s="127" t="s">
        <v>1083</v>
      </c>
      <c r="E120" s="245" t="s">
        <v>1084</v>
      </c>
      <c r="F120" s="246" t="s">
        <v>1085</v>
      </c>
      <c r="G120" s="127" t="s">
        <v>1086</v>
      </c>
      <c r="H120" s="297" t="s">
        <v>1087</v>
      </c>
    </row>
    <row r="121" spans="1:8" ht="29.15">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9.15">
      <c r="A133" s="127" t="str">
        <f t="shared" si="4"/>
        <v>DeclarationB24</v>
      </c>
      <c r="B133" s="127" t="s">
        <v>1019</v>
      </c>
      <c r="C133" s="127" t="s">
        <v>1150</v>
      </c>
      <c r="D133" s="127" t="s">
        <v>1151</v>
      </c>
      <c r="E133" s="245" t="s">
        <v>1152</v>
      </c>
      <c r="F133" s="246" t="s">
        <v>1153</v>
      </c>
      <c r="G133" s="127" t="s">
        <v>1154</v>
      </c>
      <c r="H133" s="297" t="s">
        <v>1155</v>
      </c>
    </row>
    <row r="134" spans="1:8" ht="52.75">
      <c r="A134" s="127" t="str">
        <f>B134&amp;C134</f>
        <v>DeclarationB25</v>
      </c>
      <c r="B134" s="127" t="s">
        <v>1019</v>
      </c>
      <c r="C134" s="127" t="s">
        <v>1156</v>
      </c>
      <c r="D134" s="127" t="s">
        <v>1157</v>
      </c>
      <c r="E134" s="245" t="s">
        <v>1158</v>
      </c>
      <c r="F134" s="291" t="s">
        <v>1159</v>
      </c>
      <c r="G134" s="127" t="s">
        <v>1160</v>
      </c>
      <c r="H134" s="297" t="s">
        <v>1161</v>
      </c>
    </row>
    <row r="135" spans="1:8" ht="29.15">
      <c r="A135" s="127" t="str">
        <f>B135&amp;C135</f>
        <v>DeclarationB31</v>
      </c>
      <c r="B135" s="127" t="s">
        <v>1019</v>
      </c>
      <c r="C135" s="127" t="s">
        <v>1162</v>
      </c>
      <c r="D135" s="127" t="s">
        <v>1163</v>
      </c>
      <c r="E135" s="127" t="s">
        <v>1164</v>
      </c>
      <c r="F135" s="291" t="s">
        <v>1165</v>
      </c>
      <c r="G135" s="127" t="s">
        <v>1166</v>
      </c>
      <c r="H135" s="297" t="s">
        <v>1167</v>
      </c>
    </row>
    <row r="136" spans="1:8" ht="66.45">
      <c r="A136" s="127" t="str">
        <f t="shared" si="4"/>
        <v>DeclarationB37</v>
      </c>
      <c r="B136" s="127" t="s">
        <v>1019</v>
      </c>
      <c r="C136" s="127" t="s">
        <v>1168</v>
      </c>
      <c r="D136" s="127" t="s">
        <v>1169</v>
      </c>
      <c r="E136" s="127" t="s">
        <v>1170</v>
      </c>
      <c r="F136" s="246" t="s">
        <v>1171</v>
      </c>
      <c r="G136" s="127" t="s">
        <v>1172</v>
      </c>
      <c r="H136" s="297" t="s">
        <v>1173</v>
      </c>
    </row>
    <row r="137" spans="1:8" ht="29.15">
      <c r="A137" s="127" t="str">
        <f t="shared" si="4"/>
        <v>DeclarationB43</v>
      </c>
      <c r="B137" s="127" t="s">
        <v>1019</v>
      </c>
      <c r="C137" s="127" t="s">
        <v>1174</v>
      </c>
      <c r="D137" s="127" t="s">
        <v>1175</v>
      </c>
      <c r="E137" s="245" t="s">
        <v>1176</v>
      </c>
      <c r="F137" s="246" t="s">
        <v>1177</v>
      </c>
      <c r="G137" s="127" t="s">
        <v>1178</v>
      </c>
      <c r="H137" s="297" t="s">
        <v>1179</v>
      </c>
    </row>
    <row r="138" spans="1:8" ht="29.15">
      <c r="A138" s="127" t="str">
        <f t="shared" si="4"/>
        <v>DeclarationB49</v>
      </c>
      <c r="B138" s="127" t="s">
        <v>1019</v>
      </c>
      <c r="C138" s="127" t="s">
        <v>1180</v>
      </c>
      <c r="D138" s="127" t="s">
        <v>1181</v>
      </c>
      <c r="E138" s="245" t="s">
        <v>1182</v>
      </c>
      <c r="F138" s="291" t="s">
        <v>1183</v>
      </c>
      <c r="G138" s="127" t="s">
        <v>1184</v>
      </c>
      <c r="H138" s="297" t="s">
        <v>1185</v>
      </c>
    </row>
    <row r="139" spans="1:8" ht="43.75">
      <c r="A139" s="127" t="str">
        <f t="shared" si="4"/>
        <v>DeclarationB55</v>
      </c>
      <c r="B139" s="127" t="s">
        <v>1019</v>
      </c>
      <c r="C139" s="127" t="s">
        <v>1186</v>
      </c>
      <c r="D139" s="127" t="s">
        <v>1187</v>
      </c>
      <c r="E139" s="249" t="s">
        <v>1188</v>
      </c>
      <c r="F139" s="246" t="s">
        <v>1189</v>
      </c>
      <c r="G139" s="127" t="s">
        <v>1190</v>
      </c>
      <c r="H139" s="297" t="s">
        <v>1191</v>
      </c>
    </row>
    <row r="140" spans="1:8" ht="43.75">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9.15">
      <c r="A142" s="127" t="str">
        <f t="shared" si="4"/>
        <v>DeclarationB69</v>
      </c>
      <c r="B142" s="127" t="s">
        <v>1019</v>
      </c>
      <c r="C142" s="127" t="s">
        <v>1204</v>
      </c>
      <c r="D142" s="127" t="s">
        <v>1205</v>
      </c>
      <c r="E142" s="245" t="s">
        <v>12756</v>
      </c>
      <c r="F142" s="291" t="s">
        <v>1206</v>
      </c>
      <c r="G142" s="127" t="s">
        <v>1207</v>
      </c>
      <c r="H142" s="297" t="s">
        <v>1208</v>
      </c>
    </row>
    <row r="143" spans="1:8" ht="43.75">
      <c r="A143" s="127" t="str">
        <f t="shared" si="4"/>
        <v>DeclarationB71</v>
      </c>
      <c r="B143" s="127" t="s">
        <v>1019</v>
      </c>
      <c r="C143" s="127" t="s">
        <v>1209</v>
      </c>
      <c r="D143" s="127" t="s">
        <v>1210</v>
      </c>
      <c r="E143" s="245" t="s">
        <v>12757</v>
      </c>
      <c r="F143" s="246" t="s">
        <v>1211</v>
      </c>
      <c r="G143" s="127" t="s">
        <v>1212</v>
      </c>
      <c r="H143" s="297" t="s">
        <v>1213</v>
      </c>
    </row>
    <row r="144" spans="1:8" ht="53.15">
      <c r="A144" s="127" t="str">
        <f t="shared" ref="A144:A177" si="6">B144&amp;C144</f>
        <v>Declaration</v>
      </c>
      <c r="B144" s="127" t="s">
        <v>1019</v>
      </c>
      <c r="D144" s="127" t="s">
        <v>1214</v>
      </c>
      <c r="E144" s="245" t="s">
        <v>1215</v>
      </c>
      <c r="F144" s="266" t="s">
        <v>1216</v>
      </c>
      <c r="G144" s="127" t="s">
        <v>1217</v>
      </c>
      <c r="H144" s="297" t="s">
        <v>1218</v>
      </c>
    </row>
    <row r="145" spans="1:8" ht="58.3">
      <c r="A145" s="127" t="str">
        <f t="shared" si="6"/>
        <v>DeclarationB73</v>
      </c>
      <c r="B145" s="127" t="s">
        <v>1019</v>
      </c>
      <c r="C145" s="127" t="s">
        <v>1219</v>
      </c>
      <c r="D145" s="127" t="s">
        <v>1220</v>
      </c>
      <c r="E145" s="249" t="s">
        <v>1221</v>
      </c>
      <c r="F145" s="246" t="s">
        <v>1222</v>
      </c>
      <c r="G145" s="127" t="s">
        <v>1223</v>
      </c>
      <c r="H145" s="297" t="s">
        <v>1224</v>
      </c>
    </row>
    <row r="146" spans="1:8" ht="29.15">
      <c r="A146" s="127" t="str">
        <f t="shared" si="6"/>
        <v>DeclarationB77</v>
      </c>
      <c r="B146" s="127" t="s">
        <v>1019</v>
      </c>
      <c r="C146" s="127" t="s">
        <v>1225</v>
      </c>
      <c r="D146" s="127" t="s">
        <v>1226</v>
      </c>
      <c r="E146" s="245" t="s">
        <v>12758</v>
      </c>
      <c r="F146" s="246" t="s">
        <v>1227</v>
      </c>
      <c r="G146" s="127" t="s">
        <v>1228</v>
      </c>
      <c r="H146" s="303" t="s">
        <v>1229</v>
      </c>
    </row>
    <row r="147" spans="1:8" ht="43.75">
      <c r="A147" s="127" t="str">
        <f t="shared" si="6"/>
        <v>DeclarationB79</v>
      </c>
      <c r="B147" s="127" t="s">
        <v>1019</v>
      </c>
      <c r="C147" s="127" t="s">
        <v>1230</v>
      </c>
      <c r="D147" s="127" t="s">
        <v>1231</v>
      </c>
      <c r="E147" s="249" t="s">
        <v>1232</v>
      </c>
      <c r="F147" s="291" t="s">
        <v>1233</v>
      </c>
      <c r="G147" s="127" t="s">
        <v>1234</v>
      </c>
      <c r="H147" s="297" t="s">
        <v>1235</v>
      </c>
    </row>
    <row r="148" spans="1:8" ht="43.75">
      <c r="A148" s="127" t="str">
        <f t="shared" si="6"/>
        <v>DeclarationB81</v>
      </c>
      <c r="B148" s="127" t="s">
        <v>1019</v>
      </c>
      <c r="C148" s="127" t="s">
        <v>1236</v>
      </c>
      <c r="D148" s="127" t="s">
        <v>1237</v>
      </c>
      <c r="E148" s="245" t="s">
        <v>12759</v>
      </c>
      <c r="F148" s="246" t="s">
        <v>1238</v>
      </c>
      <c r="G148" s="127" t="s">
        <v>1239</v>
      </c>
      <c r="H148" s="297" t="s">
        <v>1240</v>
      </c>
    </row>
    <row r="149" spans="1:8" ht="29.15">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9.15">
      <c r="A179" s="127" t="str">
        <f t="shared" si="8"/>
        <v>Smelter Look-upA4</v>
      </c>
      <c r="B179" s="127" t="s">
        <v>1340</v>
      </c>
      <c r="C179" s="127" t="s">
        <v>1346</v>
      </c>
      <c r="D179" s="127" t="s">
        <v>1347</v>
      </c>
      <c r="E179" s="278"/>
      <c r="F179" s="246" t="s">
        <v>1348</v>
      </c>
      <c r="G179" s="127" t="s">
        <v>1349</v>
      </c>
      <c r="H179" s="297" t="s">
        <v>1350</v>
      </c>
    </row>
    <row r="180" spans="1:8" ht="29.15">
      <c r="A180" s="127" t="str">
        <f t="shared" si="8"/>
        <v>Smelter Look-upB4</v>
      </c>
      <c r="B180" s="127" t="s">
        <v>1340</v>
      </c>
      <c r="C180" s="127" t="s">
        <v>795</v>
      </c>
      <c r="D180" s="127" t="s">
        <v>1351</v>
      </c>
      <c r="E180" s="294" t="s">
        <v>1352</v>
      </c>
      <c r="F180" s="291" t="s">
        <v>1353</v>
      </c>
      <c r="G180" s="127" t="s">
        <v>1354</v>
      </c>
      <c r="H180" s="297" t="s">
        <v>1355</v>
      </c>
    </row>
    <row r="181" spans="1:8" ht="29.15">
      <c r="A181" s="127" t="str">
        <f t="shared" si="8"/>
        <v>Smelter Look-up</v>
      </c>
      <c r="B181" s="127" t="s">
        <v>1340</v>
      </c>
      <c r="D181" s="127" t="s">
        <v>1356</v>
      </c>
      <c r="E181" s="278"/>
      <c r="F181" s="246" t="s">
        <v>1357</v>
      </c>
      <c r="G181" s="127" t="s">
        <v>1358</v>
      </c>
      <c r="H181" s="297" t="s">
        <v>1359</v>
      </c>
    </row>
    <row r="182" spans="1:8" ht="29.15">
      <c r="A182" s="127" t="str">
        <f t="shared" si="8"/>
        <v>Smelter Look-upC4</v>
      </c>
      <c r="B182" s="127" t="s">
        <v>1340</v>
      </c>
      <c r="C182" s="127" t="s">
        <v>911</v>
      </c>
      <c r="D182" s="127" t="s">
        <v>1360</v>
      </c>
      <c r="E182" s="278" t="s">
        <v>1361</v>
      </c>
      <c r="F182" s="246" t="s">
        <v>1362</v>
      </c>
      <c r="G182" s="127" t="s">
        <v>1363</v>
      </c>
      <c r="H182" s="297" t="s">
        <v>1364</v>
      </c>
    </row>
    <row r="183" spans="1:8" ht="29.15">
      <c r="A183" s="127" t="str">
        <f t="shared" si="8"/>
        <v>Smelter Look-upD4</v>
      </c>
      <c r="B183" s="127" t="s">
        <v>1340</v>
      </c>
      <c r="C183" s="127" t="s">
        <v>1365</v>
      </c>
      <c r="D183" s="127" t="s">
        <v>1366</v>
      </c>
      <c r="E183" s="278"/>
      <c r="F183" s="246" t="s">
        <v>1367</v>
      </c>
      <c r="G183" s="127" t="s">
        <v>1368</v>
      </c>
      <c r="H183" s="297" t="s">
        <v>1369</v>
      </c>
    </row>
    <row r="184" spans="1:8" ht="29.15">
      <c r="A184" s="127" t="str">
        <f t="shared" si="8"/>
        <v>Smelter Look-upE4</v>
      </c>
      <c r="B184" s="127" t="s">
        <v>1340</v>
      </c>
      <c r="C184" s="127" t="s">
        <v>1370</v>
      </c>
      <c r="D184" s="127" t="s">
        <v>1371</v>
      </c>
      <c r="E184" s="294" t="s">
        <v>1372</v>
      </c>
      <c r="F184" s="291" t="s">
        <v>1373</v>
      </c>
      <c r="G184" s="127" t="s">
        <v>1374</v>
      </c>
      <c r="H184" s="297" t="s">
        <v>1375</v>
      </c>
    </row>
    <row r="185" spans="1:8" ht="29.15">
      <c r="A185" s="127" t="str">
        <f t="shared" si="8"/>
        <v>Smelter Look-upF4</v>
      </c>
      <c r="B185" s="127" t="s">
        <v>1340</v>
      </c>
      <c r="C185" s="127" t="s">
        <v>1376</v>
      </c>
      <c r="D185" s="127" t="s">
        <v>1377</v>
      </c>
      <c r="E185" s="245" t="s">
        <v>1378</v>
      </c>
      <c r="F185" s="246" t="s">
        <v>1379</v>
      </c>
      <c r="G185" s="127" t="s">
        <v>1380</v>
      </c>
      <c r="H185" s="297" t="s">
        <v>1381</v>
      </c>
    </row>
    <row r="186" spans="1:8" ht="29.15">
      <c r="A186" s="127" t="str">
        <f t="shared" si="8"/>
        <v>Smelter Look-upG4</v>
      </c>
      <c r="B186" s="127" t="s">
        <v>1340</v>
      </c>
      <c r="C186" s="127" t="s">
        <v>1382</v>
      </c>
      <c r="D186" s="127" t="s">
        <v>1383</v>
      </c>
      <c r="E186" s="245" t="s">
        <v>1384</v>
      </c>
      <c r="F186" s="246" t="s">
        <v>1385</v>
      </c>
      <c r="G186" s="127" t="s">
        <v>1386</v>
      </c>
      <c r="H186" s="297" t="s">
        <v>1387</v>
      </c>
    </row>
    <row r="187" spans="1:8" ht="29.15">
      <c r="A187" s="127" t="str">
        <f t="shared" si="8"/>
        <v>Smelter Look-upH4</v>
      </c>
      <c r="B187" s="127" t="s">
        <v>1340</v>
      </c>
      <c r="C187" s="127" t="s">
        <v>1388</v>
      </c>
      <c r="D187" s="127" t="s">
        <v>1389</v>
      </c>
      <c r="E187" s="245" t="s">
        <v>1390</v>
      </c>
      <c r="F187" s="246" t="s">
        <v>1391</v>
      </c>
      <c r="G187" s="127" t="s">
        <v>1392</v>
      </c>
      <c r="H187" s="297" t="s">
        <v>1393</v>
      </c>
    </row>
    <row r="188" spans="1:8" ht="29.1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6">
      <c r="A192" s="127" t="str">
        <f t="shared" si="8"/>
        <v>Smelter ListD4</v>
      </c>
      <c r="B192" s="127" t="s">
        <v>1400</v>
      </c>
      <c r="C192" s="127" t="s">
        <v>1365</v>
      </c>
      <c r="D192" s="279" t="s">
        <v>1411</v>
      </c>
      <c r="E192" s="294" t="s">
        <v>1412</v>
      </c>
      <c r="F192" s="291" t="s">
        <v>1413</v>
      </c>
      <c r="G192" s="279" t="s">
        <v>1414</v>
      </c>
      <c r="H192" s="297" t="s">
        <v>1415</v>
      </c>
    </row>
    <row r="193" spans="1:8" ht="15.9">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9.15">
      <c r="A200" s="127" t="str">
        <f t="shared" si="8"/>
        <v>Smelter ListN4</v>
      </c>
      <c r="B200" s="127" t="s">
        <v>1400</v>
      </c>
      <c r="C200" s="127" t="s">
        <v>1440</v>
      </c>
      <c r="D200" s="127" t="s">
        <v>1441</v>
      </c>
      <c r="E200" s="245" t="s">
        <v>1442</v>
      </c>
      <c r="F200" s="246" t="s">
        <v>1443</v>
      </c>
      <c r="G200" s="127" t="s">
        <v>1444</v>
      </c>
      <c r="H200" s="297" t="s">
        <v>1445</v>
      </c>
    </row>
    <row r="201" spans="1:8" ht="29.15">
      <c r="A201" s="127" t="str">
        <f t="shared" si="8"/>
        <v>Smelter ListO4</v>
      </c>
      <c r="B201" s="127" t="s">
        <v>1400</v>
      </c>
      <c r="C201" s="127" t="s">
        <v>1446</v>
      </c>
      <c r="D201" s="127" t="s">
        <v>1447</v>
      </c>
      <c r="E201" s="245" t="s">
        <v>1448</v>
      </c>
      <c r="F201" s="246" t="s">
        <v>1449</v>
      </c>
      <c r="G201" s="127" t="s">
        <v>1450</v>
      </c>
      <c r="H201" s="297" t="s">
        <v>1451</v>
      </c>
    </row>
    <row r="202" spans="1:8" ht="29.15">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9.15">
      <c r="A204" s="127" t="str">
        <f t="shared" si="8"/>
        <v>Smelter ListJ2</v>
      </c>
      <c r="B204" s="127" t="s">
        <v>1400</v>
      </c>
      <c r="C204" s="127" t="s">
        <v>1459</v>
      </c>
      <c r="D204" s="127" t="s">
        <v>1460</v>
      </c>
      <c r="E204" s="245" t="s">
        <v>1461</v>
      </c>
      <c r="F204" s="246" t="s">
        <v>1462</v>
      </c>
      <c r="G204" s="127" t="s">
        <v>1463</v>
      </c>
      <c r="H204" s="297" t="s">
        <v>1464</v>
      </c>
    </row>
    <row r="205" spans="1:8" ht="26.6">
      <c r="A205" s="127" t="str">
        <f t="shared" si="8"/>
        <v>Smelter ListB2</v>
      </c>
      <c r="B205" s="127" t="s">
        <v>1400</v>
      </c>
      <c r="C205" s="127" t="s">
        <v>784</v>
      </c>
      <c r="D205" s="280" t="s">
        <v>1465</v>
      </c>
      <c r="E205" s="245" t="s">
        <v>1466</v>
      </c>
      <c r="F205" s="246" t="s">
        <v>1467</v>
      </c>
      <c r="G205" s="280" t="s">
        <v>1468</v>
      </c>
      <c r="H205" s="297" t="s">
        <v>1469</v>
      </c>
    </row>
    <row r="206" spans="1:8" ht="40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ht="29.15">
      <c r="A209" s="127" t="str">
        <f t="shared" si="8"/>
        <v>Smelter ListAH5</v>
      </c>
      <c r="B209" s="127" t="s">
        <v>1400</v>
      </c>
      <c r="C209" s="127" t="s">
        <v>1480</v>
      </c>
      <c r="D209" s="127" t="s">
        <v>26</v>
      </c>
      <c r="E209" s="245" t="s">
        <v>1286</v>
      </c>
      <c r="F209" s="246" t="s">
        <v>1287</v>
      </c>
      <c r="G209" s="127" t="s">
        <v>1288</v>
      </c>
      <c r="H209" s="297" t="s">
        <v>1289</v>
      </c>
    </row>
    <row r="210" spans="1:8" ht="29.15">
      <c r="A210" s="127" t="str">
        <f t="shared" si="8"/>
        <v>Smelter ListAH6</v>
      </c>
      <c r="B210" s="127" t="s">
        <v>1400</v>
      </c>
      <c r="C210" s="127" t="s">
        <v>1481</v>
      </c>
      <c r="D210" s="127" t="s">
        <v>23</v>
      </c>
      <c r="E210" s="245" t="s">
        <v>1291</v>
      </c>
      <c r="F210" s="246" t="s">
        <v>1292</v>
      </c>
      <c r="G210" s="127" t="s">
        <v>1293</v>
      </c>
      <c r="H210" s="297" t="s">
        <v>23</v>
      </c>
    </row>
    <row r="211" spans="1:8" ht="29.15">
      <c r="A211" s="127" t="str">
        <f t="shared" si="8"/>
        <v>Smelter ListAH7</v>
      </c>
      <c r="B211" s="127" t="s">
        <v>1400</v>
      </c>
      <c r="C211" s="127" t="s">
        <v>1482</v>
      </c>
      <c r="D211" s="127" t="s">
        <v>27</v>
      </c>
      <c r="E211" s="245" t="s">
        <v>1295</v>
      </c>
      <c r="F211" s="246" t="s">
        <v>1296</v>
      </c>
      <c r="G211" s="127" t="s">
        <v>1297</v>
      </c>
      <c r="H211" s="297" t="s">
        <v>1298</v>
      </c>
    </row>
    <row r="212" spans="1:8" ht="43.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9.15">
      <c r="A223" s="127" t="str">
        <f t="shared" si="8"/>
        <v>CheckerJ4</v>
      </c>
      <c r="B223" s="127" t="s">
        <v>1483</v>
      </c>
      <c r="C223" s="127" t="s">
        <v>1421</v>
      </c>
      <c r="D223" s="127" t="s">
        <v>1532</v>
      </c>
      <c r="E223" s="245" t="s">
        <v>1533</v>
      </c>
      <c r="F223" s="246" t="s">
        <v>1534</v>
      </c>
      <c r="G223" s="127" t="s">
        <v>1535</v>
      </c>
      <c r="H223" s="297" t="s">
        <v>1536</v>
      </c>
    </row>
    <row r="224" spans="1:8" ht="29.15">
      <c r="A224" s="127" t="str">
        <f t="shared" si="8"/>
        <v>CheckerJ5</v>
      </c>
      <c r="B224" s="127" t="s">
        <v>1483</v>
      </c>
      <c r="C224" s="127" t="s">
        <v>1537</v>
      </c>
      <c r="D224" s="127" t="s">
        <v>1538</v>
      </c>
      <c r="E224" s="245" t="s">
        <v>1539</v>
      </c>
      <c r="F224" s="246" t="s">
        <v>1540</v>
      </c>
      <c r="G224" s="127" t="s">
        <v>1541</v>
      </c>
      <c r="H224" s="297" t="s">
        <v>1542</v>
      </c>
    </row>
    <row r="225" spans="1:8" ht="29.15">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9.15">
      <c r="A227" s="127" t="str">
        <f t="shared" si="8"/>
        <v>CheckerJ8</v>
      </c>
      <c r="B227" s="127" t="s">
        <v>1483</v>
      </c>
      <c r="C227" s="127" t="s">
        <v>1555</v>
      </c>
      <c r="D227" s="127" t="s">
        <v>1556</v>
      </c>
      <c r="E227" s="245" t="s">
        <v>1557</v>
      </c>
      <c r="F227" s="246" t="s">
        <v>1558</v>
      </c>
      <c r="G227" s="127" t="s">
        <v>1559</v>
      </c>
      <c r="H227" s="297" t="s">
        <v>1560</v>
      </c>
    </row>
    <row r="228" spans="1:8" ht="29.15">
      <c r="A228" s="127" t="str">
        <f t="shared" si="8"/>
        <v>CheckerJ9</v>
      </c>
      <c r="B228" s="127" t="s">
        <v>1483</v>
      </c>
      <c r="C228" s="127" t="s">
        <v>1561</v>
      </c>
      <c r="D228" s="127" t="s">
        <v>1562</v>
      </c>
      <c r="E228" s="245" t="s">
        <v>1563</v>
      </c>
      <c r="F228" s="246" t="s">
        <v>1564</v>
      </c>
      <c r="G228" s="127" t="s">
        <v>1565</v>
      </c>
      <c r="H228" s="297" t="s">
        <v>1566</v>
      </c>
    </row>
    <row r="229" spans="1:8" ht="29.15">
      <c r="A229" s="127" t="str">
        <f t="shared" si="8"/>
        <v>CheckerJ10</v>
      </c>
      <c r="B229" s="127" t="s">
        <v>1483</v>
      </c>
      <c r="C229" s="127" t="s">
        <v>1567</v>
      </c>
      <c r="D229" s="127" t="s">
        <v>1568</v>
      </c>
      <c r="E229" s="245" t="s">
        <v>1569</v>
      </c>
      <c r="F229" s="246" t="s">
        <v>1570</v>
      </c>
      <c r="G229" s="257" t="s">
        <v>1571</v>
      </c>
      <c r="H229" s="297" t="s">
        <v>1572</v>
      </c>
    </row>
    <row r="230" spans="1:8" ht="29.15">
      <c r="A230" s="127" t="str">
        <f t="shared" si="8"/>
        <v>CheckerJ11</v>
      </c>
      <c r="B230" s="127" t="s">
        <v>1483</v>
      </c>
      <c r="C230" s="127" t="s">
        <v>1573</v>
      </c>
      <c r="D230" s="127" t="s">
        <v>1574</v>
      </c>
      <c r="E230" s="245" t="s">
        <v>1575</v>
      </c>
      <c r="F230" s="246" t="s">
        <v>1576</v>
      </c>
      <c r="G230" s="257" t="s">
        <v>1577</v>
      </c>
      <c r="H230" s="297" t="s">
        <v>1578</v>
      </c>
    </row>
    <row r="231" spans="1:8" ht="29.15">
      <c r="A231" s="127" t="str">
        <f t="shared" si="8"/>
        <v>CheckerJ12</v>
      </c>
      <c r="B231" s="127" t="s">
        <v>1483</v>
      </c>
      <c r="C231" s="127" t="s">
        <v>1579</v>
      </c>
      <c r="D231" s="127" t="s">
        <v>1580</v>
      </c>
      <c r="E231" s="245" t="s">
        <v>1581</v>
      </c>
      <c r="F231" s="246" t="s">
        <v>1582</v>
      </c>
      <c r="G231" s="257" t="s">
        <v>1583</v>
      </c>
      <c r="H231" s="297" t="s">
        <v>1584</v>
      </c>
    </row>
    <row r="232" spans="1:8" ht="29.15">
      <c r="A232" s="127" t="str">
        <f t="shared" si="8"/>
        <v>CheckerJ13</v>
      </c>
      <c r="B232" s="127" t="s">
        <v>1483</v>
      </c>
      <c r="C232" s="127" t="s">
        <v>1585</v>
      </c>
      <c r="D232" s="127" t="s">
        <v>1586</v>
      </c>
      <c r="E232" s="245" t="s">
        <v>1587</v>
      </c>
      <c r="F232" s="246" t="s">
        <v>1588</v>
      </c>
      <c r="G232" s="127" t="s">
        <v>1589</v>
      </c>
      <c r="H232" s="297" t="s">
        <v>1590</v>
      </c>
    </row>
    <row r="233" spans="1:8" ht="29.15">
      <c r="A233" s="127" t="str">
        <f t="shared" si="8"/>
        <v>CheckerJ15</v>
      </c>
      <c r="B233" s="127" t="s">
        <v>1483</v>
      </c>
      <c r="C233" s="127" t="s">
        <v>1591</v>
      </c>
      <c r="D233" s="251" t="s">
        <v>1592</v>
      </c>
      <c r="E233" s="252" t="s">
        <v>1593</v>
      </c>
      <c r="F233" s="259" t="s">
        <v>1594</v>
      </c>
      <c r="G233" s="257" t="s">
        <v>1595</v>
      </c>
      <c r="H233" s="297" t="s">
        <v>1596</v>
      </c>
    </row>
    <row r="234" spans="1:8" ht="29.1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75">
      <c r="A237" s="127" t="str">
        <f t="shared" si="8"/>
        <v>CheckerJ20</v>
      </c>
      <c r="B237" s="127" t="s">
        <v>1483</v>
      </c>
      <c r="C237" s="127" t="s">
        <v>1605</v>
      </c>
      <c r="D237" s="251" t="s">
        <v>1606</v>
      </c>
      <c r="E237" s="252" t="s">
        <v>1607</v>
      </c>
      <c r="F237" s="259" t="s">
        <v>1608</v>
      </c>
      <c r="G237" s="264" t="s">
        <v>1609</v>
      </c>
      <c r="H237" s="297" t="s">
        <v>1610</v>
      </c>
    </row>
    <row r="238" spans="1:8" ht="43.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8.3">
      <c r="A240" s="127" t="str">
        <f t="shared" si="9"/>
        <v>CheckerJ23</v>
      </c>
      <c r="B240" s="127" t="s">
        <v>1483</v>
      </c>
      <c r="C240" s="127" t="s">
        <v>1618</v>
      </c>
      <c r="D240" s="251" t="s">
        <v>1619</v>
      </c>
      <c r="E240" s="252" t="s">
        <v>1620</v>
      </c>
      <c r="F240" s="259" t="s">
        <v>1621</v>
      </c>
      <c r="G240" s="258" t="s">
        <v>1622</v>
      </c>
      <c r="H240" s="297" t="s">
        <v>1623</v>
      </c>
    </row>
    <row r="241" spans="1:8" ht="58.3">
      <c r="A241" s="127" t="str">
        <f t="shared" si="9"/>
        <v>CheckerJ24</v>
      </c>
      <c r="B241" s="127" t="s">
        <v>1483</v>
      </c>
      <c r="C241" s="127" t="s">
        <v>1624</v>
      </c>
      <c r="D241" s="251" t="s">
        <v>1625</v>
      </c>
      <c r="E241" s="252" t="s">
        <v>1626</v>
      </c>
      <c r="F241" s="259" t="s">
        <v>1627</v>
      </c>
      <c r="G241" s="257" t="s">
        <v>1628</v>
      </c>
      <c r="H241" s="297" t="s">
        <v>1629</v>
      </c>
    </row>
    <row r="242" spans="1:8" ht="58.3">
      <c r="A242" s="127" t="str">
        <f t="shared" si="9"/>
        <v>CheckerJ28</v>
      </c>
      <c r="B242" s="127" t="s">
        <v>1483</v>
      </c>
      <c r="C242" s="127" t="s">
        <v>1630</v>
      </c>
      <c r="D242" s="251" t="s">
        <v>1631</v>
      </c>
      <c r="E242" s="252" t="s">
        <v>1632</v>
      </c>
      <c r="F242" s="259" t="s">
        <v>1633</v>
      </c>
      <c r="G242" s="257" t="s">
        <v>1634</v>
      </c>
      <c r="H242" s="297" t="s">
        <v>1635</v>
      </c>
    </row>
    <row r="243" spans="1:8" ht="58.3">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15">
      <c r="A246" s="127" t="str">
        <f t="shared" si="9"/>
        <v>CheckerJ33</v>
      </c>
      <c r="B246" s="127" t="s">
        <v>1483</v>
      </c>
      <c r="C246" s="127" t="s">
        <v>1643</v>
      </c>
      <c r="D246" s="127" t="s">
        <v>1644</v>
      </c>
      <c r="E246" s="245" t="s">
        <v>1645</v>
      </c>
      <c r="F246" s="246" t="s">
        <v>1646</v>
      </c>
      <c r="G246" s="257" t="s">
        <v>1647</v>
      </c>
      <c r="H246" s="297" t="s">
        <v>1648</v>
      </c>
    </row>
    <row r="247" spans="1:8" ht="29.1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75">
      <c r="A250" s="127" t="str">
        <f t="shared" si="9"/>
        <v>CheckerJ38</v>
      </c>
      <c r="B250" s="127" t="s">
        <v>1483</v>
      </c>
      <c r="C250" s="127" t="s">
        <v>1656</v>
      </c>
      <c r="D250" s="127" t="s">
        <v>1657</v>
      </c>
      <c r="E250" s="245" t="s">
        <v>1658</v>
      </c>
      <c r="F250" s="246" t="s">
        <v>1659</v>
      </c>
      <c r="G250" s="257" t="s">
        <v>1660</v>
      </c>
      <c r="H250" s="297" t="s">
        <v>1661</v>
      </c>
    </row>
    <row r="251" spans="1:8" ht="43.7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5.15">
      <c r="A254" s="127" t="str">
        <f t="shared" si="9"/>
        <v>CheckerJ43</v>
      </c>
      <c r="B254" s="127" t="s">
        <v>1483</v>
      </c>
      <c r="C254" s="127" t="s">
        <v>1669</v>
      </c>
      <c r="D254" s="251" t="s">
        <v>1670</v>
      </c>
      <c r="E254" s="252" t="s">
        <v>1671</v>
      </c>
      <c r="F254" s="259" t="s">
        <v>1672</v>
      </c>
      <c r="G254" s="264" t="s">
        <v>1673</v>
      </c>
      <c r="H254" s="297" t="s">
        <v>1674</v>
      </c>
    </row>
    <row r="255" spans="1:8" ht="35.15">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75">
      <c r="A258" s="127" t="str">
        <f t="shared" si="9"/>
        <v>CheckerJ49</v>
      </c>
      <c r="B258" s="127" t="s">
        <v>1483</v>
      </c>
      <c r="C258" s="127" t="s">
        <v>1710</v>
      </c>
      <c r="D258" s="251" t="s">
        <v>1694</v>
      </c>
      <c r="E258" s="252" t="s">
        <v>1695</v>
      </c>
      <c r="F258" s="259" t="s">
        <v>1696</v>
      </c>
      <c r="G258" s="282" t="s">
        <v>1697</v>
      </c>
      <c r="H258" s="297" t="s">
        <v>1698</v>
      </c>
    </row>
    <row r="259" spans="1:8" ht="35.15">
      <c r="A259" s="127" t="str">
        <f t="shared" si="9"/>
        <v>CheckerJ48</v>
      </c>
      <c r="B259" s="127" t="s">
        <v>1483</v>
      </c>
      <c r="C259" s="127" t="s">
        <v>1699</v>
      </c>
      <c r="D259" s="127" t="s">
        <v>1700</v>
      </c>
      <c r="E259" s="249" t="s">
        <v>1701</v>
      </c>
      <c r="F259" s="246" t="s">
        <v>1702</v>
      </c>
      <c r="G259" s="247" t="s">
        <v>1703</v>
      </c>
      <c r="H259" s="297" t="s">
        <v>1704</v>
      </c>
    </row>
    <row r="260" spans="1:8" ht="52.75">
      <c r="A260" s="127" t="str">
        <f>B260&amp;C260</f>
        <v>CheckerJ50</v>
      </c>
      <c r="B260" s="127" t="s">
        <v>1483</v>
      </c>
      <c r="C260" s="127" t="s">
        <v>1693</v>
      </c>
      <c r="D260" s="127" t="s">
        <v>1705</v>
      </c>
      <c r="E260" s="249" t="s">
        <v>1706</v>
      </c>
      <c r="F260" s="283" t="s">
        <v>1707</v>
      </c>
      <c r="G260" s="254" t="s">
        <v>1708</v>
      </c>
      <c r="H260" s="297" t="s">
        <v>1709</v>
      </c>
    </row>
    <row r="261" spans="1:8" ht="43.75">
      <c r="A261" s="127" t="str">
        <f t="shared" si="9"/>
        <v>CheckerJ54</v>
      </c>
      <c r="B261" s="127" t="s">
        <v>1483</v>
      </c>
      <c r="C261" s="127" t="s">
        <v>1687</v>
      </c>
      <c r="D261" s="251" t="s">
        <v>12734</v>
      </c>
      <c r="E261" s="252" t="s">
        <v>12735</v>
      </c>
      <c r="F261" s="259" t="s">
        <v>12736</v>
      </c>
      <c r="G261" s="282" t="s">
        <v>12737</v>
      </c>
      <c r="H261" s="297" t="s">
        <v>12738</v>
      </c>
    </row>
    <row r="262" spans="1:8" ht="43.75" hidden="1">
      <c r="A262" s="127" t="str">
        <f t="shared" si="9"/>
        <v>Checker</v>
      </c>
      <c r="B262" s="127" t="s">
        <v>1483</v>
      </c>
      <c r="D262" s="127" t="s">
        <v>1711</v>
      </c>
      <c r="E262" s="245" t="s">
        <v>1712</v>
      </c>
      <c r="F262" s="246" t="s">
        <v>1713</v>
      </c>
      <c r="G262" s="127" t="s">
        <v>1714</v>
      </c>
      <c r="H262" s="297" t="s">
        <v>1715</v>
      </c>
    </row>
    <row r="263" spans="1:8" ht="71.150000000000006"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5.15">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9.1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5.1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5.1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3.75">
      <c r="A277" s="127" t="str">
        <f t="shared" ref="A277:A282" si="11">B277&amp;C277</f>
        <v>CheckerL57</v>
      </c>
      <c r="B277" s="127" t="s">
        <v>1483</v>
      </c>
      <c r="C277" s="127" t="s">
        <v>1745</v>
      </c>
      <c r="D277" s="127" t="s">
        <v>1746</v>
      </c>
      <c r="E277" s="245" t="s">
        <v>1741</v>
      </c>
      <c r="F277" s="287" t="s">
        <v>1742</v>
      </c>
      <c r="G277" s="127" t="s">
        <v>1747</v>
      </c>
      <c r="H277" s="297" t="s">
        <v>1748</v>
      </c>
    </row>
    <row r="278" spans="1:8" ht="43.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9.1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7.4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72.900000000000006">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9.15">
      <c r="A290" s="127" t="s">
        <v>1258</v>
      </c>
      <c r="D290" s="127" t="s">
        <v>1793</v>
      </c>
      <c r="E290" s="245" t="s">
        <v>1794</v>
      </c>
      <c r="F290" s="246" t="s">
        <v>1795</v>
      </c>
      <c r="G290" s="128" t="s">
        <v>1796</v>
      </c>
      <c r="H290" s="297" t="s">
        <v>1797</v>
      </c>
    </row>
    <row r="291" spans="1:8" ht="72.900000000000006">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D5CA3C7-8873-47DC-A6CF-DA334281950F}"/>
    </customSheetView>
    <customSheetView guid="{4BDF1A28-30D5-449D-B20E-D6C97EF9FAE1}" showAutoFilter="1">
      <selection activeCell="C174" sqref="C174"/>
      <pageMargins left="0" right="0" top="0" bottom="0" header="0" footer="0"/>
      <pageSetup paperSize="9" orientation="portrait"/>
      <autoFilter ref="B1:N1" xr:uid="{C11B4B02-74CB-4171-A924-55A54B3320D7}"/>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Mayer, Jordan</cp:lastModifiedBy>
  <cp:revision/>
  <dcterms:created xsi:type="dcterms:W3CDTF">2010-06-21T21:00:23Z</dcterms:created>
  <dcterms:modified xsi:type="dcterms:W3CDTF">2023-10-04T20:03:02Z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